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I:\Licitacoes-GLC\EDI\Entrada\Engenharia\2021\0000553-2021\Planilhas\"/>
    </mc:Choice>
  </mc:AlternateContent>
  <bookViews>
    <workbookView xWindow="0" yWindow="0" windowWidth="1335" windowHeight="0" tabRatio="594"/>
  </bookViews>
  <sheets>
    <sheet name="Planilha de Orçamento" sheetId="9" r:id="rId1"/>
    <sheet name="BDI" sheetId="10" r:id="rId2"/>
  </sheets>
  <externalReferences>
    <externalReference r:id="rId3"/>
  </externalReferences>
  <definedNames>
    <definedName name="_xlnm.Print_Area" localSheetId="1">BDI!$A$1:$I$33</definedName>
    <definedName name="_xlnm.Print_Area" localSheetId="0">'Planilha de Orçamento'!$A$1:$G$572</definedName>
    <definedName name="autoshape">#REF!</definedName>
    <definedName name="CPUSINAPI">#REF!</definedName>
    <definedName name="_xlnm.Print_Titles" localSheetId="0">'Planilha de Orçamento'!$12:$13</definedName>
  </definedNames>
  <calcPr calcId="162913" fullPrecision="0"/>
</workbook>
</file>

<file path=xl/calcChain.xml><?xml version="1.0" encoding="utf-8"?>
<calcChain xmlns="http://schemas.openxmlformats.org/spreadsheetml/2006/main">
  <c r="G524" i="9" l="1"/>
  <c r="G375" i="9" l="1"/>
  <c r="C548" i="9" l="1"/>
  <c r="F570" i="9" s="1"/>
  <c r="G568" i="9" l="1"/>
  <c r="G44" i="9" l="1"/>
  <c r="G70" i="9"/>
  <c r="G158" i="9"/>
  <c r="G157" i="9"/>
  <c r="G156" i="9"/>
  <c r="G276" i="9" l="1"/>
  <c r="G277" i="9"/>
  <c r="G275" i="9"/>
  <c r="G270" i="9"/>
  <c r="G271" i="9"/>
  <c r="G272" i="9"/>
  <c r="G273" i="9"/>
  <c r="G269" i="9"/>
  <c r="G259" i="9"/>
  <c r="G260" i="9"/>
  <c r="G261" i="9"/>
  <c r="G262" i="9"/>
  <c r="G263" i="9"/>
  <c r="G264" i="9"/>
  <c r="G265" i="9"/>
  <c r="G266" i="9"/>
  <c r="G267" i="9"/>
  <c r="G258" i="9"/>
  <c r="G249" i="9"/>
  <c r="G250" i="9"/>
  <c r="G251" i="9"/>
  <c r="G252" i="9"/>
  <c r="G253" i="9"/>
  <c r="G254" i="9"/>
  <c r="G255" i="9"/>
  <c r="G256" i="9"/>
  <c r="G248" i="9"/>
  <c r="G233" i="9"/>
  <c r="G234" i="9"/>
  <c r="G235" i="9"/>
  <c r="G236" i="9"/>
  <c r="G237" i="9"/>
  <c r="G238" i="9"/>
  <c r="G239" i="9"/>
  <c r="G240" i="9"/>
  <c r="G241" i="9"/>
  <c r="G242" i="9"/>
  <c r="G243" i="9"/>
  <c r="G244" i="9"/>
  <c r="G245" i="9"/>
  <c r="G246" i="9"/>
  <c r="G232" i="9"/>
  <c r="G230" i="9"/>
  <c r="G229" i="9"/>
  <c r="G228" i="9"/>
  <c r="G226" i="9"/>
  <c r="G225" i="9"/>
  <c r="G224" i="9"/>
  <c r="G222" i="9"/>
  <c r="G213" i="9"/>
  <c r="G214" i="9"/>
  <c r="G215" i="9"/>
  <c r="G216" i="9"/>
  <c r="G217" i="9"/>
  <c r="G218" i="9"/>
  <c r="G219" i="9"/>
  <c r="G220" i="9"/>
  <c r="G212" i="9"/>
  <c r="G210" i="9"/>
  <c r="F278" i="9"/>
  <c r="E278" i="9"/>
  <c r="G278" i="9" l="1"/>
  <c r="G519" i="9"/>
  <c r="E327" i="9" l="1"/>
  <c r="F327" i="9"/>
  <c r="G326" i="9"/>
  <c r="G324" i="9"/>
  <c r="G322" i="9"/>
  <c r="G321" i="9"/>
  <c r="G320" i="9"/>
  <c r="G319" i="9"/>
  <c r="G318" i="9"/>
  <c r="G317" i="9"/>
  <c r="G316" i="9"/>
  <c r="G315" i="9"/>
  <c r="G314" i="9"/>
  <c r="G313" i="9"/>
  <c r="G312" i="9"/>
  <c r="G311" i="9"/>
  <c r="G310" i="9"/>
  <c r="G309" i="9"/>
  <c r="G308" i="9"/>
  <c r="G307" i="9"/>
  <c r="G306" i="9"/>
  <c r="G305" i="9"/>
  <c r="G304" i="9"/>
  <c r="G303" i="9"/>
  <c r="G302" i="9"/>
  <c r="G301" i="9"/>
  <c r="G299" i="9"/>
  <c r="G298" i="9"/>
  <c r="G297" i="9"/>
  <c r="G296" i="9"/>
  <c r="G295" i="9"/>
  <c r="G294" i="9"/>
  <c r="G293" i="9"/>
  <c r="G292" i="9"/>
  <c r="G291" i="9"/>
  <c r="G290" i="9"/>
  <c r="G289" i="9"/>
  <c r="G288" i="9"/>
  <c r="G287" i="9"/>
  <c r="G286" i="9"/>
  <c r="G285" i="9"/>
  <c r="G284" i="9"/>
  <c r="G283" i="9"/>
  <c r="G282" i="9"/>
  <c r="G281" i="9"/>
  <c r="G43" i="9" l="1"/>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81" i="9"/>
  <c r="G382" i="9"/>
  <c r="G383" i="9"/>
  <c r="G384" i="9"/>
  <c r="G385" i="9"/>
  <c r="G386" i="9"/>
  <c r="G387" i="9"/>
  <c r="G388" i="9"/>
  <c r="G389" i="9"/>
  <c r="G390" i="9"/>
  <c r="G391" i="9"/>
  <c r="G392" i="9"/>
  <c r="G395" i="9"/>
  <c r="G396" i="9"/>
  <c r="G397" i="9"/>
  <c r="G399" i="9"/>
  <c r="G406" i="9"/>
  <c r="G510" i="9"/>
  <c r="G562" i="9"/>
  <c r="G563" i="9"/>
  <c r="G564" i="9"/>
  <c r="G565" i="9"/>
  <c r="G566" i="9"/>
  <c r="G567" i="9"/>
  <c r="G569" i="9" l="1"/>
  <c r="G560" i="9"/>
  <c r="G559" i="9"/>
  <c r="G558" i="9"/>
  <c r="G557" i="9"/>
  <c r="G556" i="9"/>
  <c r="G555" i="9"/>
  <c r="G554" i="9"/>
  <c r="G553" i="9"/>
  <c r="G552" i="9"/>
  <c r="G551" i="9"/>
  <c r="G550" i="9"/>
  <c r="G549" i="9"/>
  <c r="G548" i="9"/>
  <c r="G546" i="9"/>
  <c r="G545" i="9"/>
  <c r="G544" i="9"/>
  <c r="G543" i="9"/>
  <c r="G542" i="9"/>
  <c r="G541" i="9"/>
  <c r="G540" i="9"/>
  <c r="G539" i="9"/>
  <c r="G538" i="9"/>
  <c r="G537" i="9"/>
  <c r="G536" i="9"/>
  <c r="G535" i="9"/>
  <c r="G534" i="9"/>
  <c r="G533" i="9"/>
  <c r="G532" i="9"/>
  <c r="G531" i="9"/>
  <c r="G530" i="9"/>
  <c r="G528" i="9"/>
  <c r="G527" i="9"/>
  <c r="G526" i="9"/>
  <c r="G525" i="9"/>
  <c r="G523" i="9"/>
  <c r="G522" i="9"/>
  <c r="G521" i="9"/>
  <c r="G518" i="9"/>
  <c r="G517" i="9"/>
  <c r="G516" i="9"/>
  <c r="G515" i="9"/>
  <c r="G514" i="9"/>
  <c r="G513" i="9"/>
  <c r="G512" i="9"/>
  <c r="G511" i="9"/>
  <c r="G509" i="9"/>
  <c r="G508" i="9"/>
  <c r="G507" i="9"/>
  <c r="G505" i="9"/>
  <c r="G504" i="9"/>
  <c r="G503" i="9"/>
  <c r="G502" i="9"/>
  <c r="G501" i="9"/>
  <c r="G500" i="9"/>
  <c r="G499" i="9"/>
  <c r="G498" i="9"/>
  <c r="G497" i="9"/>
  <c r="G496" i="9"/>
  <c r="G495" i="9"/>
  <c r="G494" i="9"/>
  <c r="G493" i="9"/>
  <c r="G492" i="9"/>
  <c r="G491" i="9"/>
  <c r="G490" i="9"/>
  <c r="G489" i="9"/>
  <c r="G488" i="9"/>
  <c r="G487" i="9"/>
  <c r="G486" i="9"/>
  <c r="G485" i="9"/>
  <c r="G483" i="9"/>
  <c r="G482" i="9"/>
  <c r="G481" i="9"/>
  <c r="G480" i="9"/>
  <c r="G479" i="9"/>
  <c r="G478" i="9"/>
  <c r="G477" i="9"/>
  <c r="G476" i="9"/>
  <c r="G475" i="9"/>
  <c r="G474" i="9"/>
  <c r="G473" i="9"/>
  <c r="G472" i="9"/>
  <c r="G471" i="9"/>
  <c r="G470" i="9"/>
  <c r="G469" i="9"/>
  <c r="G468" i="9"/>
  <c r="G467" i="9"/>
  <c r="G466" i="9"/>
  <c r="G465" i="9"/>
  <c r="G464" i="9"/>
  <c r="G463" i="9"/>
  <c r="G462" i="9"/>
  <c r="G461" i="9"/>
  <c r="G460" i="9"/>
  <c r="G459" i="9"/>
  <c r="G458" i="9"/>
  <c r="G456" i="9"/>
  <c r="G455" i="9"/>
  <c r="G454" i="9"/>
  <c r="G453" i="9"/>
  <c r="G452" i="9"/>
  <c r="G451" i="9"/>
  <c r="G450" i="9"/>
  <c r="G448" i="9"/>
  <c r="G447" i="9"/>
  <c r="G446" i="9"/>
  <c r="G445" i="9"/>
  <c r="G444" i="9"/>
  <c r="G443" i="9"/>
  <c r="G442" i="9"/>
  <c r="G441" i="9"/>
  <c r="G440" i="9"/>
  <c r="G439" i="9"/>
  <c r="G438" i="9"/>
  <c r="G437" i="9"/>
  <c r="G435" i="9"/>
  <c r="G434" i="9"/>
  <c r="G433" i="9"/>
  <c r="G432" i="9"/>
  <c r="G431" i="9"/>
  <c r="G430" i="9"/>
  <c r="G429" i="9"/>
  <c r="G428" i="9"/>
  <c r="G427" i="9"/>
  <c r="G425" i="9"/>
  <c r="G424" i="9"/>
  <c r="G423" i="9"/>
  <c r="G422" i="9"/>
  <c r="G421" i="9"/>
  <c r="G420" i="9"/>
  <c r="G418" i="9"/>
  <c r="G417" i="9"/>
  <c r="G416" i="9"/>
  <c r="G415" i="9"/>
  <c r="G414" i="9"/>
  <c r="G413" i="9"/>
  <c r="G412" i="9"/>
  <c r="G411" i="9"/>
  <c r="G410" i="9"/>
  <c r="G409" i="9"/>
  <c r="G408" i="9"/>
  <c r="G407" i="9"/>
  <c r="G405" i="9"/>
  <c r="G404" i="9"/>
  <c r="G403" i="9"/>
  <c r="G401" i="9"/>
  <c r="G400" i="9"/>
  <c r="G398" i="9"/>
  <c r="G394" i="9"/>
  <c r="G393" i="9"/>
  <c r="G379" i="9"/>
  <c r="G378" i="9"/>
  <c r="G377" i="9"/>
  <c r="G376" i="9"/>
  <c r="G374" i="9"/>
  <c r="G373" i="9"/>
  <c r="G372" i="9"/>
  <c r="G370" i="9"/>
  <c r="G369" i="9"/>
  <c r="G368" i="9"/>
  <c r="G367" i="9"/>
  <c r="G366" i="9"/>
  <c r="G365" i="9"/>
  <c r="G364" i="9"/>
  <c r="G363" i="9"/>
  <c r="G362" i="9"/>
  <c r="G361" i="9"/>
  <c r="G570" i="9" l="1"/>
  <c r="G99" i="9"/>
  <c r="G100" i="9"/>
  <c r="G101" i="9"/>
  <c r="G191" i="9"/>
  <c r="G194" i="9"/>
  <c r="G195" i="9"/>
  <c r="G196" i="9"/>
  <c r="G197" i="9"/>
  <c r="G198" i="9"/>
  <c r="G199" i="9"/>
  <c r="G200" i="9"/>
  <c r="G201" i="9"/>
  <c r="G204" i="9"/>
  <c r="G205" i="9"/>
  <c r="G134" i="9"/>
  <c r="G135" i="9"/>
  <c r="G132" i="9"/>
  <c r="G131" i="9"/>
  <c r="G82" i="9" l="1"/>
  <c r="G81" i="9"/>
  <c r="G75" i="9"/>
  <c r="G36" i="9" l="1"/>
  <c r="G37" i="9"/>
  <c r="G182" i="9"/>
  <c r="G140" i="9" l="1"/>
  <c r="G161" i="9" l="1"/>
  <c r="G160" i="9"/>
  <c r="G104" i="9"/>
  <c r="G171" i="9"/>
  <c r="G202" i="9"/>
  <c r="G142" i="9"/>
  <c r="G141" i="9"/>
  <c r="G49" i="9" l="1"/>
  <c r="G150" i="9"/>
  <c r="G149" i="9"/>
  <c r="G152" i="9"/>
  <c r="G148" i="9"/>
  <c r="G155" i="9"/>
  <c r="G154" i="9" l="1"/>
  <c r="G153" i="9"/>
  <c r="G151" i="9"/>
  <c r="G147" i="9"/>
  <c r="G146" i="9"/>
  <c r="G145" i="9"/>
  <c r="G143" i="9"/>
  <c r="G31" i="9" l="1"/>
  <c r="G96" i="9"/>
  <c r="G108" i="9"/>
  <c r="G128" i="9"/>
  <c r="G136" i="9"/>
  <c r="G130" i="9"/>
  <c r="G77" i="9"/>
  <c r="G73" i="9" l="1"/>
  <c r="G61" i="9"/>
  <c r="G39" i="9"/>
  <c r="G54" i="9" l="1"/>
  <c r="G89" i="9"/>
  <c r="G88" i="9"/>
  <c r="G87" i="9"/>
  <c r="G64" i="9"/>
  <c r="G63" i="9"/>
  <c r="G65" i="9"/>
  <c r="G62" i="9"/>
  <c r="G60" i="9"/>
  <c r="G58" i="9"/>
  <c r="G57" i="9"/>
  <c r="G56" i="9"/>
  <c r="G53" i="9"/>
  <c r="G115" i="9"/>
  <c r="G106" i="9"/>
  <c r="G107" i="9"/>
  <c r="G117" i="9"/>
  <c r="G42" i="9" l="1"/>
  <c r="G41" i="9"/>
  <c r="G40" i="9"/>
  <c r="G48" i="9"/>
  <c r="G47" i="9"/>
  <c r="G68" i="9"/>
  <c r="G69" i="9"/>
  <c r="G72" i="9"/>
  <c r="G74" i="9"/>
  <c r="G76" i="9"/>
  <c r="G84" i="9"/>
  <c r="G45" i="9"/>
  <c r="G30" i="9"/>
  <c r="G35" i="9"/>
  <c r="G34" i="9"/>
  <c r="F207" i="9" l="1"/>
  <c r="E207" i="9"/>
  <c r="G186" i="9"/>
  <c r="G184" i="9"/>
  <c r="G183" i="9"/>
  <c r="G179" i="9"/>
  <c r="G178" i="9"/>
  <c r="G177" i="9"/>
  <c r="G176" i="9"/>
  <c r="G175" i="9"/>
  <c r="G169" i="9"/>
  <c r="G192" i="9" l="1"/>
  <c r="G189" i="9"/>
  <c r="G188" i="9"/>
  <c r="G181" i="9" l="1"/>
  <c r="G173" i="9"/>
  <c r="G167" i="9"/>
  <c r="G166" i="9"/>
  <c r="G168" i="9"/>
  <c r="G165" i="9"/>
  <c r="G170" i="9"/>
  <c r="G164" i="9"/>
  <c r="G139" i="9"/>
  <c r="G103" i="9"/>
  <c r="G95" i="9"/>
  <c r="G94" i="9"/>
  <c r="G114" i="9"/>
  <c r="G113" i="9"/>
  <c r="G112" i="9"/>
  <c r="G111" i="9"/>
  <c r="G110" i="9"/>
  <c r="G92" i="9" l="1"/>
  <c r="G121" i="9" l="1"/>
  <c r="G102" i="9"/>
  <c r="G26" i="9" l="1"/>
  <c r="G51" i="9" l="1"/>
  <c r="G33" i="9"/>
  <c r="G32" i="9"/>
  <c r="G29" i="9"/>
  <c r="G28" i="9"/>
  <c r="G27" i="9"/>
  <c r="G25" i="9"/>
  <c r="G24" i="9"/>
  <c r="G22" i="9"/>
  <c r="G21" i="9"/>
  <c r="G19" i="9"/>
  <c r="G18" i="9"/>
  <c r="G17" i="9"/>
  <c r="G16" i="9"/>
  <c r="F571" i="9" l="1"/>
  <c r="E570" i="9"/>
  <c r="E571" i="9" s="1"/>
  <c r="G118" i="9" l="1"/>
  <c r="G80" i="9" l="1"/>
  <c r="G79" i="9"/>
  <c r="G127" i="9" l="1"/>
  <c r="G119" i="9"/>
  <c r="G206" i="9" l="1"/>
  <c r="G125" i="9"/>
  <c r="G137" i="9"/>
  <c r="G129" i="9"/>
  <c r="G126" i="9"/>
  <c r="G124" i="9"/>
  <c r="G86" i="9"/>
  <c r="G85" i="9"/>
  <c r="G91" i="9"/>
  <c r="G120" i="9" l="1"/>
  <c r="G207" i="9" l="1"/>
  <c r="G327" i="9" l="1"/>
  <c r="D13" i="10"/>
  <c r="D21" i="10"/>
  <c r="G3" i="9"/>
  <c r="E572" i="9" s="1"/>
  <c r="G571" i="9" l="1"/>
  <c r="F572" i="9"/>
  <c r="G572" i="9" l="1"/>
</calcChain>
</file>

<file path=xl/sharedStrings.xml><?xml version="1.0" encoding="utf-8"?>
<sst xmlns="http://schemas.openxmlformats.org/spreadsheetml/2006/main" count="1653" uniqueCount="959">
  <si>
    <t>DESCRIÇÃO</t>
  </si>
  <si>
    <t>QUANT.</t>
  </si>
  <si>
    <t>MATERIAL</t>
  </si>
  <si>
    <t>EMAIL:</t>
  </si>
  <si>
    <t xml:space="preserve">MÃO DE OBRA </t>
  </si>
  <si>
    <t>RAZÃO SOCIAL:</t>
  </si>
  <si>
    <t>CNPJ:</t>
  </si>
  <si>
    <t>DATA DA PROPOSTA</t>
  </si>
  <si>
    <t>ITENS</t>
  </si>
  <si>
    <t>I</t>
  </si>
  <si>
    <t>OBRAS CIVIS</t>
  </si>
  <si>
    <t>II</t>
  </si>
  <si>
    <t>INSTALAÇÕES MECÂNICAS</t>
  </si>
  <si>
    <t>III</t>
  </si>
  <si>
    <t>INFRAESTRUTURA ELÉTRICA</t>
  </si>
  <si>
    <t>SUBTOTAL OBRAS CIVIS</t>
  </si>
  <si>
    <t>SUBTOTAL INSTALAÇÕES MECÂNICAS</t>
  </si>
  <si>
    <t>SUBTOTAL INFRAESTRUTURA ELÉTRICA</t>
  </si>
  <si>
    <t>FONE:</t>
  </si>
  <si>
    <t>1.1</t>
  </si>
  <si>
    <t>1.2</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</si>
  <si>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</si>
  <si>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</si>
  <si>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</si>
  <si>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</si>
  <si>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</si>
  <si>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</si>
  <si>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</si>
  <si>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</si>
  <si>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</si>
  <si>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</si>
  <si>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</si>
  <si>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</si>
  <si>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</si>
  <si>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</si>
  <si>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</si>
  <si>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</si>
  <si>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</si>
  <si>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</si>
  <si>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</si>
  <si>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</si>
  <si>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</si>
  <si>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</si>
  <si>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</si>
  <si>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</si>
  <si>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</si>
  <si>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</si>
  <si>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</si>
  <si>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</si>
  <si>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</si>
  <si>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</si>
  <si>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</si>
  <si>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</si>
  <si>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</si>
  <si>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</si>
  <si>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</si>
  <si>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</si>
  <si>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</si>
  <si>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</si>
  <si>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m²</t>
  </si>
  <si>
    <t>2.1</t>
  </si>
  <si>
    <t>2.2</t>
  </si>
  <si>
    <t>4.1</t>
  </si>
  <si>
    <t>4.2</t>
  </si>
  <si>
    <t>1.3</t>
  </si>
  <si>
    <t>1.4</t>
  </si>
  <si>
    <t>1.5</t>
  </si>
  <si>
    <t>1.6</t>
  </si>
  <si>
    <t>1.7</t>
  </si>
  <si>
    <t>2.4</t>
  </si>
  <si>
    <t>2.5</t>
  </si>
  <si>
    <t>m</t>
  </si>
  <si>
    <t>3.1</t>
  </si>
  <si>
    <t>6.1</t>
  </si>
  <si>
    <t>7.1</t>
  </si>
  <si>
    <t>7.2</t>
  </si>
  <si>
    <t>7.3</t>
  </si>
  <si>
    <t>8.1</t>
  </si>
  <si>
    <t>8.2</t>
  </si>
  <si>
    <t>8.3</t>
  </si>
  <si>
    <t>8.4</t>
  </si>
  <si>
    <t>8.5</t>
  </si>
  <si>
    <t>9.1</t>
  </si>
  <si>
    <t>1.8</t>
  </si>
  <si>
    <t>1.9</t>
  </si>
  <si>
    <t>1.10</t>
  </si>
  <si>
    <t>1.11</t>
  </si>
  <si>
    <t>1.12</t>
  </si>
  <si>
    <t>1.13</t>
  </si>
  <si>
    <t>1.14</t>
  </si>
  <si>
    <t>1.15</t>
  </si>
  <si>
    <t>1.16</t>
  </si>
  <si>
    <t>2.6</t>
  </si>
  <si>
    <t>2.7</t>
  </si>
  <si>
    <t>2.8</t>
  </si>
  <si>
    <t>2.9</t>
  </si>
  <si>
    <t>3.2</t>
  </si>
  <si>
    <t>3.3</t>
  </si>
  <si>
    <t>3.4</t>
  </si>
  <si>
    <t>3.5</t>
  </si>
  <si>
    <t>3.6</t>
  </si>
  <si>
    <t>3.7</t>
  </si>
  <si>
    <t>3.8</t>
  </si>
  <si>
    <t>3.9</t>
  </si>
  <si>
    <t>3.10</t>
  </si>
  <si>
    <t>cj</t>
  </si>
  <si>
    <t>13.1</t>
  </si>
  <si>
    <t>SERVIÇOS COMPLEMENTARES ELÉTRICA/AUTOMAÇÃO/TELEFÔNICO</t>
  </si>
  <si>
    <t xml:space="preserve"> </t>
  </si>
  <si>
    <t>Alumínio:</t>
  </si>
  <si>
    <t>Organização de leiaute para execução da obra e reorganização após término de obra (arredamento de móveis)</t>
  </si>
  <si>
    <t>Limpeza permanente da obra</t>
  </si>
  <si>
    <t>Limpeza final da obra</t>
  </si>
  <si>
    <t>kg</t>
  </si>
  <si>
    <t>TOTAL GERAL COM BDI</t>
  </si>
  <si>
    <t>mês</t>
  </si>
  <si>
    <t>Enc. Sociais SINAPI-RS JAN/2020</t>
  </si>
  <si>
    <t>TOTAL GERAL</t>
  </si>
  <si>
    <t>Fornecimento de lona preta para proteção de mobiliário durante as obras</t>
  </si>
  <si>
    <t>m³</t>
  </si>
  <si>
    <t>xx,xx</t>
  </si>
  <si>
    <t>unid.</t>
  </si>
  <si>
    <t>Piso tátil e complementos</t>
  </si>
  <si>
    <t>Ferro:</t>
  </si>
  <si>
    <t>5.5</t>
  </si>
  <si>
    <t>6.3</t>
  </si>
  <si>
    <t>PISOS E PAVIMENTAÇÕES</t>
  </si>
  <si>
    <t>REVESTIMENTOS</t>
  </si>
  <si>
    <t>Esmalte - Pintura das tubulações elétricas, cor branco fosco. Duas Demãos.</t>
  </si>
  <si>
    <t>PINTURA</t>
  </si>
  <si>
    <t>ADESIVOS</t>
  </si>
  <si>
    <t>PORTA CARTAZES</t>
  </si>
  <si>
    <t>Pintura INTERNA</t>
  </si>
  <si>
    <t>MOBILIÁRIO</t>
  </si>
  <si>
    <t>DIVERSOS</t>
  </si>
  <si>
    <t>10.1</t>
  </si>
  <si>
    <t>10.2</t>
  </si>
  <si>
    <t>11.1</t>
  </si>
  <si>
    <t>11.2</t>
  </si>
  <si>
    <t>13.2</t>
  </si>
  <si>
    <t>Aplicação de selador  (parede gesso acartonado)</t>
  </si>
  <si>
    <t>6.2</t>
  </si>
  <si>
    <t>8.6</t>
  </si>
  <si>
    <t>9.2</t>
  </si>
  <si>
    <t>Canaleta alumínio 73x25 dupla c/ tampa de encaixe - branca</t>
  </si>
  <si>
    <t>Curva 90º de PVC (interna e externa) específica de canaleta de alumínio 73x25mm</t>
  </si>
  <si>
    <t>Curva 90º metálica especifica de canaleta de alumínio -73x25mm</t>
  </si>
  <si>
    <t>Eletroduto ferro diâmetro 25 mm pintado de branco</t>
  </si>
  <si>
    <t>Derivação saída 2 eletrodutos 1" p/Canaleta de Alumínio de 73x25mm</t>
  </si>
  <si>
    <t>Caixa de alumínio 100x100x50mm com altura específica para canaleta 73x25mm</t>
  </si>
  <si>
    <t>4.3</t>
  </si>
  <si>
    <t>4.4</t>
  </si>
  <si>
    <t>4.5</t>
  </si>
  <si>
    <t>4.6</t>
  </si>
  <si>
    <t>CORTINA AUTOMATIZADA</t>
  </si>
  <si>
    <t>9.3</t>
  </si>
  <si>
    <t xml:space="preserve"> m</t>
  </si>
  <si>
    <t>9.4</t>
  </si>
  <si>
    <t>Derivação lateral para eletroduto</t>
  </si>
  <si>
    <t>9.5</t>
  </si>
  <si>
    <t>9.6</t>
  </si>
  <si>
    <t>9.7</t>
  </si>
  <si>
    <t>9.8</t>
  </si>
  <si>
    <t>Quadro de comando com dimensões mínimas de 500x400x200mm - CD Cortina</t>
  </si>
  <si>
    <t>9.9</t>
  </si>
  <si>
    <t>Derivação saída 3 eletrodutos 1" p/Canaleta de Alumínio de 73x25mm</t>
  </si>
  <si>
    <t>8.8</t>
  </si>
  <si>
    <t>8.9</t>
  </si>
  <si>
    <t>5.6</t>
  </si>
  <si>
    <t>6.4</t>
  </si>
  <si>
    <t>6.5</t>
  </si>
  <si>
    <t>6.7</t>
  </si>
  <si>
    <t>6.8</t>
  </si>
  <si>
    <t>6.9</t>
  </si>
  <si>
    <t>7.4</t>
  </si>
  <si>
    <t>7.5</t>
  </si>
  <si>
    <t>7.6</t>
  </si>
  <si>
    <t>7.7</t>
  </si>
  <si>
    <t>7.8</t>
  </si>
  <si>
    <t>2.10</t>
  </si>
  <si>
    <t>10.4</t>
  </si>
  <si>
    <t>10.5</t>
  </si>
  <si>
    <t>10.6</t>
  </si>
  <si>
    <t>10.7</t>
  </si>
  <si>
    <t>Cabo para alarme  CCI de 10 vias na cor branca em PVC, condutores de bitola 0,5mm² em cobre eletrolítico estanhados, isolação PVC cores sólidas.</t>
  </si>
  <si>
    <t>Quadro metálico de sobrepor com tampa 400x300x200 (Módulo IP)</t>
  </si>
  <si>
    <t>Rack Fechado Tamanho 19” x 12 Us x 600 mm, completo, cor Cinza RAL 7032, fechaduras em todas as aberturas, porta frontal e teto em aço cego e portas laterais com aletas para ventilação</t>
  </si>
  <si>
    <t>Cabo tipo UTP 4 pares, categoria 6 da marca Furukawa ou equivalente, modelo MULTI-LAN, com baixa emissão de gases (tipo LSHZ) na cor vermelha</t>
  </si>
  <si>
    <t>Régua com 8 tomadas dispostas em ângulo de 45º, de 1Us de largura x 19”, para fixação interna ao rack, com porcas tipo Gaiola</t>
  </si>
  <si>
    <t xml:space="preserve">Guia/Organizador de cabos para RACK 19" marca Furukawa ou equivalente </t>
  </si>
  <si>
    <t>1. OBJETO:</t>
  </si>
  <si>
    <t>Parede de gesso acartonado 2 faces, 1 chapa de cada lado. Alturas variadas, conforme leiaute</t>
  </si>
  <si>
    <t>Ponto hidráulico para tanque</t>
  </si>
  <si>
    <t>12.1</t>
  </si>
  <si>
    <t>12.2</t>
  </si>
  <si>
    <t>13.3</t>
  </si>
  <si>
    <t>Porta de Madeira semi oca 80x210, marcos e guarnições para parede de gesso acartonado.</t>
  </si>
  <si>
    <t>Retirada e recolocação de todos os equipamentos de PPCI instalados na agência e que devido à pintura e troca de leiaute precisam ser removidos (extintores, placas, sirenes, botões, luminárias de emergência, etc.)</t>
  </si>
  <si>
    <t>Grade em alumínio anodizado cor branca, perfil tubular  horizontal  1/2" x 1" -  a ser acoplada à esquadria de alumínio, H=210, espaçamento a cada 12 cm</t>
  </si>
  <si>
    <t>10.3</t>
  </si>
  <si>
    <t>Cabo para alarme  CCI de 10 vias na cor branca em PVC, condutores de bitola 0,5mm2 em cobre eletrolítico estanhados, isolação PVC  cores sólidas. Para interligação do Módulo da Central de Alarme com a caixa de comando do CD TIMER na retaguarda dos ATMs.</t>
  </si>
  <si>
    <t>COMPLEMENTAÇÃO DO SISTEMA DE ALARME</t>
  </si>
  <si>
    <t>Caixa de passagem em alumínio com rosca de 25 mm (1"), tipo condulete, pintada de branco onde ficar aparente, com tampa cega (Usar nas baixadas da retaguarda)</t>
  </si>
  <si>
    <t>Derivação saída 2 eletrodutos 1" p/Canaleta de Alumínio tipo "X"</t>
  </si>
  <si>
    <t>7.9</t>
  </si>
  <si>
    <t>Patch Cord Cat.6 comprimento 2,5m.</t>
  </si>
  <si>
    <t>Patch Cord Cat.6 comprimento 1,0m.</t>
  </si>
  <si>
    <t>Certificação de pontos RJ45-cat. 6.</t>
  </si>
  <si>
    <t>Caixa de PVC 100x100x50mm, com entrada específica para eletroduto 1'' (para alocar caixa de passagem tipo condulete e patch cord)</t>
  </si>
  <si>
    <t>Remanejo de luminárias de emergência na porta de saída da agência. Instalar canaleta tipo "X" e acessórios.</t>
  </si>
  <si>
    <t>Caixa de passagem em alumínio com rosca de 25 mm (1"), tipo condulete, pintada de branco onde ficar aparente, com tampa cega.</t>
  </si>
  <si>
    <t>Patch Panel Cat.6 - 24 portas padrão IEEE 802.3, marca Furukawa ou equivalente técnico,  CARREGADO com RJ45 keystone categoria 6, marca Furukawa ou equivalente.</t>
  </si>
  <si>
    <t>CORTINA METÁLICA</t>
  </si>
  <si>
    <t>Porta em vidro temperado e=10 mm, medidas 100x210, abertura para fora, para pórtico Banrisul Eletrônico, completa com acessórios (puxadores tipo alça, dobradiças, fechaduras/ fecho eletromagnético padrão, mola de piso)</t>
  </si>
  <si>
    <t>Vidro incolor 6 mm (divisor de sigilo)</t>
  </si>
  <si>
    <t>Película lisa jateada na metade superior e intercalada (tipo venetian) 10 mm branco x 4 mm vazado na metade inferior, conforme detalhamento, no divisor de sigilo</t>
  </si>
  <si>
    <t>14.1</t>
  </si>
  <si>
    <t>14.2</t>
  </si>
  <si>
    <t>Processo</t>
  </si>
  <si>
    <t>ADMINISTRAÇÃO DE OBRA</t>
  </si>
  <si>
    <t>x,xx</t>
  </si>
  <si>
    <t>Engenheiro ou arquiteto júnior, com encargos complementares - 10 horas semanais</t>
  </si>
  <si>
    <t>Mestre de obras com encargos complementares, em tempo integral</t>
  </si>
  <si>
    <t>Plano de Gerenciamento de Resíduos da Construção Civil – PGRCC</t>
  </si>
  <si>
    <t xml:space="preserve"> unid.</t>
  </si>
  <si>
    <t>ART - Anotação de Responsabilidade Técnica - Faixa 03 -  Contratos acima de R$ 15.000,01</t>
  </si>
  <si>
    <t>SERVIÇOS PRELIMINARES / INSTALAÇÕES PROVISÓRIAS</t>
  </si>
  <si>
    <t>Destinação de resíduos com entrega de Manifesto de Transporte de Resíduos e o Recibo de Destinação de Resíduos por empresa licenciada</t>
  </si>
  <si>
    <t>Tapume em chapa de madeira compensada resinada, e=22mm, com pintura protetora branco fosco, prevendo reutilização</t>
  </si>
  <si>
    <t>DEMOLIÇÃO / REMANEJAMENTO / REMOÇÃO</t>
  </si>
  <si>
    <t>3.11</t>
  </si>
  <si>
    <t>3.12</t>
  </si>
  <si>
    <t>3.13</t>
  </si>
  <si>
    <t>3.14</t>
  </si>
  <si>
    <t>3.15</t>
  </si>
  <si>
    <t>3.16</t>
  </si>
  <si>
    <t>3.17</t>
  </si>
  <si>
    <t>Remanejamento de mobiliário, inclusive desmontagem e remontagem</t>
  </si>
  <si>
    <t>Remoção de divisória leve</t>
  </si>
  <si>
    <t>Remoção de entulho diverso, incluindo caçamba, servente e carreto</t>
  </si>
  <si>
    <t>Remoção de metais sanitários</t>
  </si>
  <si>
    <t>Remoção de programação visual interna, inclusive porta cartazes</t>
  </si>
  <si>
    <t>ALVENARIAS</t>
  </si>
  <si>
    <t>6.6</t>
  </si>
  <si>
    <t>COBERTURA</t>
  </si>
  <si>
    <t>Calha de chapa galvanizada 24, desenvolvimento 50 cm</t>
  </si>
  <si>
    <t>Limpeza/desentupimento de calhas e tubos de queda</t>
  </si>
  <si>
    <t>Rufo de chapa galvanizada 24, desenvolvimento 50cm</t>
  </si>
  <si>
    <t>IMPERMEABILIZAÇÃO</t>
  </si>
  <si>
    <t>Impermeabilização de cobertura plana com manta asfáltica polimérica</t>
  </si>
  <si>
    <t>Proteção mecânica de superfície impermeabilizada, com argamassa cimento/areia 1:3, e=3cm</t>
  </si>
  <si>
    <t>9.10</t>
  </si>
  <si>
    <t>9.11</t>
  </si>
  <si>
    <t>9.12</t>
  </si>
  <si>
    <t>9.13</t>
  </si>
  <si>
    <t>9.14</t>
  </si>
  <si>
    <t>9.15</t>
  </si>
  <si>
    <t>9.16</t>
  </si>
  <si>
    <t>9.17</t>
  </si>
  <si>
    <t>9.18</t>
  </si>
  <si>
    <t>9.19</t>
  </si>
  <si>
    <t>9.20</t>
  </si>
  <si>
    <t>9.21</t>
  </si>
  <si>
    <t>DIVISÓRIAS / PAINÉIS / FORROS</t>
  </si>
  <si>
    <t>11.3</t>
  </si>
  <si>
    <t>11.4</t>
  </si>
  <si>
    <t>11.5</t>
  </si>
  <si>
    <t>11.8</t>
  </si>
  <si>
    <t>CARPINTARIA / MARCENARIA / MOBILIÁRIO</t>
  </si>
  <si>
    <t>12.3</t>
  </si>
  <si>
    <t>12.4</t>
  </si>
  <si>
    <t>12.5</t>
  </si>
  <si>
    <t>12.6</t>
  </si>
  <si>
    <t>12.7</t>
  </si>
  <si>
    <t>SERRALHERIA</t>
  </si>
  <si>
    <t>13.4</t>
  </si>
  <si>
    <t>13.5</t>
  </si>
  <si>
    <t>13.6</t>
  </si>
  <si>
    <t>13.7</t>
  </si>
  <si>
    <t>13.8</t>
  </si>
  <si>
    <t>13.9</t>
  </si>
  <si>
    <t>13.10</t>
  </si>
  <si>
    <t>13.11</t>
  </si>
  <si>
    <t>13.12</t>
  </si>
  <si>
    <t>13.13</t>
  </si>
  <si>
    <t>FERRAGENS</t>
  </si>
  <si>
    <t>Fechadura interna de abrir tipo alavanca, em aço inox - porta de madeira</t>
  </si>
  <si>
    <t xml:space="preserve"> cj</t>
  </si>
  <si>
    <t>Fechadura interna/externa de abrir tipo alavanca, cor branca - porta de alumínio anodizado branco</t>
  </si>
  <si>
    <t>Mola hidráulica de piso sem travamento</t>
  </si>
  <si>
    <t>Puxador metálico em aço inox polido, tipo alça - porta de vidro</t>
  </si>
  <si>
    <t>Trava de segurança redonda embutida cromada, tetrachave, ref. Papaiz Pítones 140</t>
  </si>
  <si>
    <t>VIDRAÇARIA</t>
  </si>
  <si>
    <t>15.1</t>
  </si>
  <si>
    <t>15.2</t>
  </si>
  <si>
    <t>16.1</t>
  </si>
  <si>
    <t>16.2</t>
  </si>
  <si>
    <t>16.3</t>
  </si>
  <si>
    <t>16.4</t>
  </si>
  <si>
    <t>16.5</t>
  </si>
  <si>
    <t>17.1</t>
  </si>
  <si>
    <t>17.2</t>
  </si>
  <si>
    <t>18.1</t>
  </si>
  <si>
    <t>18.2</t>
  </si>
  <si>
    <t>19.1</t>
  </si>
  <si>
    <t>19.2</t>
  </si>
  <si>
    <t>19.3</t>
  </si>
  <si>
    <t>19.4</t>
  </si>
  <si>
    <t>19.5</t>
  </si>
  <si>
    <t>19.6</t>
  </si>
  <si>
    <t>19.7</t>
  </si>
  <si>
    <t>Grelha hemisférica tipo "abacaxi", em ferro fundido</t>
  </si>
  <si>
    <t>ACESSÓRIOS / LOUÇAS / METAIS PARA SANITÁRIOS / COZINHA</t>
  </si>
  <si>
    <t>20.1</t>
  </si>
  <si>
    <t>20.2</t>
  </si>
  <si>
    <t>20.3</t>
  </si>
  <si>
    <t>Conjunto de folhagem (palmeira ráfis, hmax=120cm) e vaso (na cor cinza gelo), montado, com acabamento sobre a terra em pedras brancas ou cascas pinus</t>
  </si>
  <si>
    <t>Abraçadeiras de Velcro 16mm Hellerman ou similar para amarração cabos e patch-cords (20 unidades)</t>
  </si>
  <si>
    <t>11.6</t>
  </si>
  <si>
    <t>11.7</t>
  </si>
  <si>
    <t>Remoção de máscara de divisória leve</t>
  </si>
  <si>
    <t>Canaleta aluminio 73x25mm dupla c/ tampa de encaixe - Branca</t>
  </si>
  <si>
    <t>Curva 90º metálica - específica de canaleta de alumínio 73x25mm</t>
  </si>
  <si>
    <t>Patch cord T-568A, Azul 2,5mts</t>
  </si>
  <si>
    <t>Caixa de passagem c/ tampa cega tipo condulete diam 20mm(3/4") pintado de branco</t>
  </si>
  <si>
    <t>Tampa terminal em ABS para canaleta dupla Dutotec 73x25mm - branca</t>
  </si>
  <si>
    <t>Conector box curvo diam 25mm, com arruela e bucha de 1".</t>
  </si>
  <si>
    <t>Patch Cord 2,5m Azul (Conexão da CPU da TV Corporativa)</t>
  </si>
  <si>
    <t>MONTAGEM DOS QUADROS DE DISTRIBUIÇÃO E CABOS ELÉTRICOS</t>
  </si>
  <si>
    <t>Disjuntor monopolar 4,5kA, curva C - 25A - tipo 5SX1 Siemens ou equivalente</t>
  </si>
  <si>
    <t>Disjuntor monopolar 4,5kA, curva C - 20A - tipo 5SX1 Siemens ou equivalente</t>
  </si>
  <si>
    <t>Disjuntor monopolar 4,5kA, curva C - 16A - tipo 5SX1 Siemens ou equivalente</t>
  </si>
  <si>
    <t>Dispositivo de proteção contra surtos, com encapsulamento 40kA (3F+N)</t>
  </si>
  <si>
    <t>Tampa terminal em ABS para canaleta dupla Dutotec 73x25mm</t>
  </si>
  <si>
    <t>INFRAESTRUTURA PARA TROCA DE RACKS</t>
  </si>
  <si>
    <t>Suporte para canaleta de alumínio p/três blocos com duas tomadas tipo bloco NBR 20A (PRETA) mais um bloco cego na cor branca (Identificar com EExx conforme circuito existente em adesivo em poliéster autocolante fundo branco e letras pretas).</t>
  </si>
  <si>
    <t>Canaleta de alumínio duplo c/ tampa 73x45mm</t>
  </si>
  <si>
    <t>Curva 90º de PVC (interna e externa) específica de canaleta de alumínio 73x45mm</t>
  </si>
  <si>
    <t>Curva metálica 73x45mm dupla c/ tampa de encaixe - branca</t>
  </si>
  <si>
    <t>Caixa de alumínio 100x100x50 com altura específica para canaleta 73X45mm</t>
  </si>
  <si>
    <t>Tampa terminal ABS 25mm - Branca</t>
  </si>
  <si>
    <t>Patch panel CAT5E Plus 24P</t>
  </si>
  <si>
    <t>Régua com 8 tomadas para racks 19" com ângulo de 45º</t>
  </si>
  <si>
    <t>Cabo CIT-10 pares</t>
  </si>
  <si>
    <t>Bloco de inserção engate rápido com corte M10 LSA Plus com bastidor completo</t>
  </si>
  <si>
    <t>patch cord azul 1,0 mts para o Rack</t>
  </si>
  <si>
    <t>patch cord verde 1,0 mts para o Rack</t>
  </si>
  <si>
    <t>Eletroduto de ferro 25mm pintado de branco onde ficar aparente - Para interligação da caixa de comando atrás da máscara com porta automatizada da fachada</t>
  </si>
  <si>
    <t>Caixa passagem condulete 25mm com tampa cega pintada de branco onde ficar aparente - Para interligação da caixa de comando atrás da máscara com porta automatizada da fachada</t>
  </si>
  <si>
    <t>Eletroduto de ferro 25mm pintado de branco onde ficar aparente - Para interligação da caixa de comando atrás da máscara com eletrocalha elétrica, motor da porta automatizada e complementação da tubulação de alarme</t>
  </si>
  <si>
    <t>Caixa passagem condulete 25mm com tampa cega pintada de branco onde ficar aparente - Para interligação da caixa de comando atrás da máscara com eletrocalha elétrica, motor da porta automatizada e complementação da tubulação de alarme</t>
  </si>
  <si>
    <t>SISTEMA DE CFTV</t>
  </si>
  <si>
    <t>Eletroduto de Ferro galvanizado semi-pesado com rosca de 25mm (1") pintado de branco onde ficar aparente.</t>
  </si>
  <si>
    <t xml:space="preserve">Acessórios diversos (Conectores, parafusos, porcas, arruelas, abraçadeiras, etc) para instalação e montagem </t>
  </si>
  <si>
    <t>Abertura e recomposição de forro de gesso para instalação de alçapão com tampa com diâmetro de 40cm.</t>
  </si>
  <si>
    <t>Eletroduto de Ferro galvanizado semi-pesado com rosca de 25mm (1") pintado de branco onde ficar aparente (Usar nas baixadas da retaguarda)</t>
  </si>
  <si>
    <t>Remoção da Infraestrutura existente de Alarme</t>
  </si>
  <si>
    <t>Remanejo de infraestrutura de Sensor de Fumaça na SAA</t>
  </si>
  <si>
    <t>Remanejo de infraestrutura para Gerador de Nevoa na SAA</t>
  </si>
  <si>
    <t>Porta de Madeira semi oca 90x210, marcos e guarnições para parede de gesso acartonado.</t>
  </si>
  <si>
    <t>Porta de alumínio anodizado cor branca, uma folha de abrir, 100x210cm</t>
  </si>
  <si>
    <t>Película lisa intercalada (tipo venetian) 10 mm branco x 4 mm vazado, no divisor de sigilo</t>
  </si>
  <si>
    <t>Forro acústico de Fibra Mineral Removível, modulação 625x625x15mm, apoiados em perfis metálicos tipo "T" suspensos por perfis rígidos - ref. Armstrong, Sahara - copa  e salinha de atendimento</t>
  </si>
  <si>
    <t>PROGRAMAÇÃO VISUAL INTERNA</t>
  </si>
  <si>
    <t>A2 PO - Adesivo Passa Objetos</t>
  </si>
  <si>
    <t>A1-LP - Adesivo Logo padrão</t>
  </si>
  <si>
    <t>A3 SIA</t>
  </si>
  <si>
    <t>A4 SIA CG</t>
  </si>
  <si>
    <t>A6 - puxe / empurre</t>
  </si>
  <si>
    <t>PLACAS SUSPENSAS - tamanho 520x140mm</t>
  </si>
  <si>
    <t>PLACAS SUSPENSAS - tamanho 590x320mm</t>
  </si>
  <si>
    <t>PS4 - Preferencial</t>
  </si>
  <si>
    <t>PS2 - Caixas</t>
  </si>
  <si>
    <t>PS5 - ATPF - Atendimento Pessoa Física</t>
  </si>
  <si>
    <t>PS7 - NPF - Negócios Pessoa Física</t>
  </si>
  <si>
    <t>PS10- GG - Gerente Geral</t>
  </si>
  <si>
    <t>PS11- GA - Gerente Adjunto</t>
  </si>
  <si>
    <t>PLACAS PORTA - TIPO 1 - tamanho 300x80mm</t>
  </si>
  <si>
    <t>PP1 - Privativo para Funcionários</t>
  </si>
  <si>
    <t>PP2 -Ar Condicionado</t>
  </si>
  <si>
    <t>PP3 -Nobreak</t>
  </si>
  <si>
    <t>PP5 -Arquivo</t>
  </si>
  <si>
    <t>PP6 - Copa - 190x150mm</t>
  </si>
  <si>
    <t>PLACAS PORTA - TIPO 2</t>
  </si>
  <si>
    <t>PLACAS ESPECIAIS - BRAILE</t>
  </si>
  <si>
    <t>PP14 - PRESS - 240x130mm</t>
  </si>
  <si>
    <t>PP15 - AG e HOR - 300x175mm</t>
  </si>
  <si>
    <t>PC INFORMA - Porta cartaz padrão para informativos 485x335mm</t>
  </si>
  <si>
    <t>PC TARIFAS - Porta cartaz padrão para tarifas 540x470mm</t>
  </si>
  <si>
    <t>Conector RJ45 keystone categoria 6, vias de contato produzidas em bronze fosforoso com camadas de 2,54 m de níquel e 1,27 m de ouro, marca Furukawa ou equivalente técnico.</t>
  </si>
  <si>
    <t>11.1.1</t>
  </si>
  <si>
    <t>11.1.2</t>
  </si>
  <si>
    <t>11.1.4</t>
  </si>
  <si>
    <t>11.1.5</t>
  </si>
  <si>
    <t>11.1.6</t>
  </si>
  <si>
    <t>2. ENDEREÇO DE EXECUÇÃO/ENTREGA:  RUA PINHEIRO MACHADO, 870 - NOVA BASSANO/RS</t>
  </si>
  <si>
    <r>
      <t xml:space="preserve">3. PRAZO DE EXECUÇÃO/ENTREGA: </t>
    </r>
    <r>
      <rPr>
        <sz val="10"/>
        <rFont val="Calibri"/>
        <family val="2"/>
        <scheme val="minor"/>
      </rPr>
      <t>CONFORME TR</t>
    </r>
  </si>
  <si>
    <t>Demolição de forro em placas</t>
  </si>
  <si>
    <r>
      <t xml:space="preserve"> m</t>
    </r>
    <r>
      <rPr>
        <vertAlign val="superscript"/>
        <sz val="8"/>
        <rFont val="Arial"/>
        <family val="2"/>
      </rPr>
      <t>2</t>
    </r>
  </si>
  <si>
    <r>
      <t xml:space="preserve"> m</t>
    </r>
    <r>
      <rPr>
        <vertAlign val="superscript"/>
        <sz val="8"/>
        <rFont val="Arial"/>
        <family val="2"/>
      </rPr>
      <t>3</t>
    </r>
  </si>
  <si>
    <t>Remoção da esquadria das portas de entrada e da sala de autoatendimento</t>
  </si>
  <si>
    <t>Remoção de louças sanitárias (4 pias, 3 vasos sanitários, 1 pia da copa)</t>
  </si>
  <si>
    <t>Retirada, acondicionar, identificar e entregar na BAGERGS</t>
  </si>
  <si>
    <t>Remoção de piso tátil em placas</t>
  </si>
  <si>
    <t>UNIDADE</t>
  </si>
  <si>
    <t>Remoção de hastes de bandeiras</t>
  </si>
  <si>
    <t>Demolição de piso cerâmico (Sanitários e copa)</t>
  </si>
  <si>
    <t>Retirada de revestimentos cerâmicos (da altura 2,20 até forro nos banheiros feminino e masculino, e paredes inteiras da sala do ar-condicionado). Guardar peças que saírem inteiras para recomposições.</t>
  </si>
  <si>
    <t>Pisos e Revestimentos</t>
  </si>
  <si>
    <t>Alvenarias</t>
  </si>
  <si>
    <t>Demolição de base do totem da esquina</t>
  </si>
  <si>
    <t>Demolição da bancada de alvenaria da copa</t>
  </si>
  <si>
    <t>Remoção da esquadria de retorno da sala do ar-condicionado</t>
  </si>
  <si>
    <t>Lixamento e calafetação de piso de taco</t>
  </si>
  <si>
    <t>Madeira</t>
  </si>
  <si>
    <t xml:space="preserve">Resina sobre piso de madeira, acabamento acetinado - ref. Synteko Vitta </t>
  </si>
  <si>
    <t>Cerâmico/ basalto</t>
  </si>
  <si>
    <t>Soleira de basalto, L=30 cm, e=20mm (sob esquadria do hall),incluindo assentamento rejuntamento com argamassa colante AC I</t>
  </si>
  <si>
    <t>Soleira de basalto, L=20 cm, e=20mm (banheiros e copa), incluindo assentamento rejuntamento com argamassa colante AC I</t>
  </si>
  <si>
    <t>Basalto tear levigado em placas (hall), incluindo assentamento rejuntamento com argamassa colante ACII</t>
  </si>
  <si>
    <t>Elemento tátil em placas 25 x 25 cm (alerta), conforme NBR 9050, para uso interno, em poliéster auto adesivante cor Cinza claro. Aplicação conforme leiaute.</t>
  </si>
  <si>
    <t xml:space="preserve">Elemento tátil em placas 25 x 25 cm (direcional), conforme NBR 9050, para uso interno, em poliéster auto adesivante cor Cinza claro. Aplicação conforme leiaute. </t>
  </si>
  <si>
    <t>Elemento tátil de concreto, peças 25 x 25 cm (alerta), conforme NBR 9050, para uso externo, em cor amarelo. Aplicação conforme leiaute, incluindo recomposição de peças existentes soltas. Incluindo assentamento rejuntamento com argamassa colante ACII</t>
  </si>
  <si>
    <t>Elemento tátil de concreto, peças 25 x 25 cm (direcional), conforme NBR 9050, para uso externo, em cor amarelo. Aplicação conforme leiaute. Incluindo assentamento rejuntamento com argamassa colante ACII</t>
  </si>
  <si>
    <t>Desbaste de argamassa nos locais onde serão reinstalados azulejos</t>
  </si>
  <si>
    <t>Passa objetos, para reaproveitamento</t>
  </si>
  <si>
    <t>Fornecimento e colocação de vidro liso laminado transparente, esp. 6 mm, para caixilharia fixa de alumínio (sala de autoatendimento, hall e sobre paredes de gesso)</t>
  </si>
  <si>
    <t>Grade Interna de ferro chumbada no piso e na laje, com barras redondas verticais de diâmetro 5/8" a cada 8cm e barras chatas transversais bitola 1.1/2x5/16" a cada 60cm. Fundo antiferruginoso tipo zarcão. A empresa deverá fornecer um dossiê de instalação, com imagens ilustrativas de todas as etapas de execução da grade. Medidas devem ser conferidas no local. A ser instalada nos vidros da sala de autoatendimento - locais indicados.</t>
  </si>
  <si>
    <t>Grades em aço com fundo antiferruginoso tipo zarcão, instaladas em torno dos holofotes do jardim (3 "gaiolas"), com abertura para manutenção e espera para cadeado</t>
  </si>
  <si>
    <t>Emassamento de  gesso acartonado e alvenarias, com massa acrílica inclusive Lixação</t>
  </si>
  <si>
    <t>Fundação em concreto para instalação de holofotes e grades no jardim</t>
  </si>
  <si>
    <t>Demolição do piso do terraço, incluindo revestimentos  impermeabilizantes</t>
  </si>
  <si>
    <t>Impermeabilização de granitos a base de silicone com ação hidrofugante</t>
  </si>
  <si>
    <t>Piso cerâmico 40x40cm, antiderrapante, PEI 5, junta 3mm, incluindo assentamento rejuntamento com argamassa colante AC II, para terraço</t>
  </si>
  <si>
    <t>Reboco para parede interna ou externa, com argamassa de cimento, cal e areia peneirada, traço 1:1:6, e=5mm. Areas de azulejos retirados e alvenaria nova na sala do ar-condicionado.</t>
  </si>
  <si>
    <t>Recomposição de placas piso de basalto solto</t>
  </si>
  <si>
    <t>Chapisco interno/externo, com argamassa de cimento e areia sem peneirar, traço 1:3, e=5mm. Alvenaria nova na sala do ar-condicionado.</t>
  </si>
  <si>
    <t>PVA cor branco, em lajes</t>
  </si>
  <si>
    <t>Esmalte sobre madeira com emassamento e lixação- portas de madeira, cor branco. Duas Demãos.</t>
  </si>
  <si>
    <t>Stain impregnante transparente acetinado para superfícies em madeira. Guarnições e marcos, conforme modelo existente.</t>
  </si>
  <si>
    <t>Esmalte - cor preto fosco. Duas Demãos. Todas as Janelas, portas e grades externas. Preservar baguetes dos vidros na cor aluminio natural.</t>
  </si>
  <si>
    <t>Tinta acrílica acetinada na cor branco. Paredes internas de alvenaria e gesso acartonado. (02 demãos)</t>
  </si>
  <si>
    <t>Tinta acrílica acetinada na cor cinza. Paredes externas do terraço e reservatório e pilares internos. Conforme tom existente. (02 demãos)</t>
  </si>
  <si>
    <t>Tinta epóxi para alvenaria, na parede dos banheiros. Areas emassadas, onde foram retirados os azulejos. Altura de 2,20 até 3,30m, cor branco. Duas demãos</t>
  </si>
  <si>
    <t>Regularização de base com argamassa 1:3 para impermeabilização, e=2,0cm, com aditivo impermeabilizante, inclinação em direção aos ralos</t>
  </si>
  <si>
    <t>Recuperar esquadrias de ferro com substituição de peças danificadas por ferrugem, incluindo antiferruginoso</t>
  </si>
  <si>
    <t>Porta de Madeira semi oca 120x210, duas folhas, marcos e guarnições para parede de alvenaria.</t>
  </si>
  <si>
    <t>Remoção da porta venezianada da sala do ar-condicionado</t>
  </si>
  <si>
    <t>INSTALAÇÕES HIDROSSANITÁRIAS/ PLUVIAIS/ ESGOTO</t>
  </si>
  <si>
    <t>Sifão para lavatório cromado ref. Deca ou similar</t>
  </si>
  <si>
    <t>Cuba de embutir oval cor branca sob bancada em granito e acessórios</t>
  </si>
  <si>
    <t>Torneira de mesa com fechamento automático DECAMATIC ECO, modelo 1173.C.CONF ou equivalente</t>
  </si>
  <si>
    <t>Torneira para Tanque</t>
  </si>
  <si>
    <t>Anel de cera para bacia sanitária MaxSeal ou equivalente</t>
  </si>
  <si>
    <t>Tanque de louça 40 litros, com base, para copa</t>
  </si>
  <si>
    <t>Torneira para cozinha, de parede</t>
  </si>
  <si>
    <t>Bacia sanitária na cor branca com caixa acoplada ref. Vogue Plus Deca ou similar e acessórios, duplo acionamento</t>
  </si>
  <si>
    <t>Sifão para tanque e pia da cozinha ref. Deca ou similar</t>
  </si>
  <si>
    <t>Instalação de azulejos brancos, recolocação de peças existentes, altura até o existente atrás das pias do banheiro feminino (cerca de 2,20m) e copa. Rejuntamento epóxi branco 2 mm. Cantos devem ser em 45°</t>
  </si>
  <si>
    <t>Adequação de instalações de esgoto sanitário/ pluvial</t>
  </si>
  <si>
    <t>Armário Divisor de Sigilo em MDF 18mm acabamento melamínico cor Laca Branca. (P=35cm x H=190cm x L=110 cm) fixado ao chão c/ cantoneiras de alumínio (CT026) parafusos de inox, conforme detalhamento</t>
  </si>
  <si>
    <t>Cachepô em aço inox Ø40cm h=33cm com rodízios</t>
  </si>
  <si>
    <t>Persianas verticais tipo Blackout, tecido cor cinza claro, com giro 180º das lâminas de 90mm, trilhos de alumínio anodizado, comandos em nylon e PVC e carrinhos em polipropileno nas dimensões indicadas em planta</t>
  </si>
  <si>
    <t>Banco Alto de Madeira Tramontina Danúbio em Tauarí Amêndoa</t>
  </si>
  <si>
    <t>Divisor de sigilo e de ambientes em alumínio anodizado branco, h=1,80m  - modelo padrão Banrisul</t>
  </si>
  <si>
    <t>Mascara padrão novo, completa com tampões, para máquinas de autoatendimento</t>
  </si>
  <si>
    <t>Unid.</t>
  </si>
  <si>
    <t>PROGRAMAÇÃO VISUAL EXTERNA</t>
  </si>
  <si>
    <t>Cubo caixa para fachada, medindo 152 x 142 cm, conforme padrão Banrisul</t>
  </si>
  <si>
    <t>Execução de dreno para ar-condicionado na retaguarda dos cashes</t>
  </si>
  <si>
    <t>Pia em inox para balcão de 1,20m</t>
  </si>
  <si>
    <t>3.15.1</t>
  </si>
  <si>
    <t>3.15.2</t>
  </si>
  <si>
    <t>3.15.3</t>
  </si>
  <si>
    <t>3.15.4</t>
  </si>
  <si>
    <t>3.15.5</t>
  </si>
  <si>
    <t>3.15.6</t>
  </si>
  <si>
    <t>3.16.1</t>
  </si>
  <si>
    <t>3.16.2</t>
  </si>
  <si>
    <t>3.16.3</t>
  </si>
  <si>
    <t>3.17.1</t>
  </si>
  <si>
    <t>Impermeabilização de piso com emulsão asfáltica - imprimação - 3 demãos</t>
  </si>
  <si>
    <t>Piso cerâmico 50x50cm, acetinado, antiderrapante, PEI 5, junta 3mm - ref. Eliane Cargo Plus White AC, incluindo assentamento rejuntamento com argamassa colante AC I, para banheiros e copa</t>
  </si>
  <si>
    <t>Recorte / reposicionamento do piso de basalto do passeio para instalação de piso tátil em concreto</t>
  </si>
  <si>
    <t>Divisória de proteção dos mictórios em granito Cinza Andorinha polido 45x90cm, com ferragens para instalação</t>
  </si>
  <si>
    <t>Tampos em granito Cinza Andorinha polido 2cm espessura com bordas arredondadas, com saia e espelho de 20cm. Banheiros e bancada de refeições na cozinha.</t>
  </si>
  <si>
    <t>Assentamento com argamassa colante AC I a prumo</t>
  </si>
  <si>
    <t>Emboço para parede interna ou externa, com argamassa de cimento, cal e areia, traço 1:2:8, e=15mm. Alvenaria nova na sala do ar-condicionado.</t>
  </si>
  <si>
    <t>PÓRTICO com legenda BANRISUL ELETRÔNICO conforme padrão. Para portas com abertura para fora.</t>
  </si>
  <si>
    <t>Cadeados 50mm</t>
  </si>
  <si>
    <t>7.1.1</t>
  </si>
  <si>
    <t>7.1.2</t>
  </si>
  <si>
    <t>7.2.1</t>
  </si>
  <si>
    <t>7.2.2</t>
  </si>
  <si>
    <t>7.2.3</t>
  </si>
  <si>
    <t>7.2.4</t>
  </si>
  <si>
    <t>7.2.5</t>
  </si>
  <si>
    <t>7.2.6</t>
  </si>
  <si>
    <t>7.3.1</t>
  </si>
  <si>
    <t>7.3.2</t>
  </si>
  <si>
    <t>7.3.3</t>
  </si>
  <si>
    <t>7.3.4</t>
  </si>
  <si>
    <t>11.1.3</t>
  </si>
  <si>
    <t>Pintura EXTERNA</t>
  </si>
  <si>
    <t>Esmalte - cor cinza claro. Duas Demãos. Grades internas</t>
  </si>
  <si>
    <t>11.2.1</t>
  </si>
  <si>
    <t>11.2.2</t>
  </si>
  <si>
    <t>11.2.3</t>
  </si>
  <si>
    <t>14.1.1</t>
  </si>
  <si>
    <t>14.1.2</t>
  </si>
  <si>
    <t>14.1.3</t>
  </si>
  <si>
    <t>14.1.4</t>
  </si>
  <si>
    <t>14.1.5</t>
  </si>
  <si>
    <t>14.1.6</t>
  </si>
  <si>
    <t>14.1.7</t>
  </si>
  <si>
    <t>14.1.8</t>
  </si>
  <si>
    <t>14.1.9</t>
  </si>
  <si>
    <t>14.2.1</t>
  </si>
  <si>
    <t>14.2.2</t>
  </si>
  <si>
    <t>14.2.3</t>
  </si>
  <si>
    <t>14.2.4</t>
  </si>
  <si>
    <t>15.3</t>
  </si>
  <si>
    <t>15.4</t>
  </si>
  <si>
    <t>15.5</t>
  </si>
  <si>
    <t>16.6</t>
  </si>
  <si>
    <t>16.7</t>
  </si>
  <si>
    <t>16.8</t>
  </si>
  <si>
    <t>16.9</t>
  </si>
  <si>
    <t>16.10</t>
  </si>
  <si>
    <t>16.11</t>
  </si>
  <si>
    <t>18.1.1</t>
  </si>
  <si>
    <t>18.1.2</t>
  </si>
  <si>
    <t>18.1.3</t>
  </si>
  <si>
    <t>18.1.4</t>
  </si>
  <si>
    <t>18.1.5</t>
  </si>
  <si>
    <t>18.1.6</t>
  </si>
  <si>
    <t>18.1.7</t>
  </si>
  <si>
    <t>18.1.8</t>
  </si>
  <si>
    <t>18.2.1</t>
  </si>
  <si>
    <t>18.3</t>
  </si>
  <si>
    <t>18.3.1</t>
  </si>
  <si>
    <t>18.3.2</t>
  </si>
  <si>
    <t>18.3.3</t>
  </si>
  <si>
    <t>18.3.4</t>
  </si>
  <si>
    <t>18.3.5</t>
  </si>
  <si>
    <t>18.4</t>
  </si>
  <si>
    <t>18.4.1</t>
  </si>
  <si>
    <t>18.4.2</t>
  </si>
  <si>
    <t>18.4.3</t>
  </si>
  <si>
    <t>18.4.4</t>
  </si>
  <si>
    <t>18.5</t>
  </si>
  <si>
    <t>18.5.1</t>
  </si>
  <si>
    <t>18.6</t>
  </si>
  <si>
    <t>18.6.1</t>
  </si>
  <si>
    <t>18.6.2</t>
  </si>
  <si>
    <t>18.7</t>
  </si>
  <si>
    <t>18.7.1</t>
  </si>
  <si>
    <t>18.7.2</t>
  </si>
  <si>
    <t>19.8</t>
  </si>
  <si>
    <t>19.9</t>
  </si>
  <si>
    <t>0553/2021</t>
  </si>
  <si>
    <t>ILUMINAÇÃO E TOMADAS SAGUÃO ATENDIMENTO</t>
  </si>
  <si>
    <t>Luminária de embutir em PAINEL LED (4.000K), 620x620mm, com moldura de alumínio na cor branca. IRC&gt;80%, Difusor em OS (poliestireno), fluxo luminoso 3600 lumens, bivolt , VIDA ÚTIL 50.000,  Ref.: FPE-168 da Intral ou equivalentes técnicos.</t>
  </si>
  <si>
    <r>
      <t xml:space="preserve">Cabo de cobre PP Cordplast </t>
    </r>
    <r>
      <rPr>
        <b/>
        <sz val="10"/>
        <rFont val="Calibri"/>
        <family val="2"/>
      </rPr>
      <t>3x#1,5mm²</t>
    </r>
    <r>
      <rPr>
        <sz val="10"/>
        <rFont val="Calibri"/>
        <family val="2"/>
      </rPr>
      <t xml:space="preserve">  HF  (Não Halogenado) 70°C 450/750V AFITOX/AFUMEX ou similar. </t>
    </r>
  </si>
  <si>
    <t>Eletrocalha metálica lisa 200x100mm, chapa #24</t>
  </si>
  <si>
    <t>Tampa para eletrocalha 200mm</t>
  </si>
  <si>
    <t xml:space="preserve">Suporte suspensão para eletrocalha 200x100mm </t>
  </si>
  <si>
    <t>Curva vertical de inversão para eletrocalha 200x100mm</t>
  </si>
  <si>
    <t>Curva horizontal 90° para eletrocalha 200x100mm</t>
  </si>
  <si>
    <t>Acessório "T" horizontal para eletrocalha 200x100mm</t>
  </si>
  <si>
    <t>Redução p/eletrocalha 100x50mm.</t>
  </si>
  <si>
    <t>Saída eletrocalha horizontal para perfilado</t>
  </si>
  <si>
    <t>Emenda interna tipo "U" para eletrocalha 200x100mm</t>
  </si>
  <si>
    <t>Acoplamento para eletrocalha 200x100mm</t>
  </si>
  <si>
    <t>Eletrocalha metálica lisa 150x100mm,  chapa #24</t>
  </si>
  <si>
    <t>Tampa para eletrocalha 150mm</t>
  </si>
  <si>
    <t>Divisor em "L" liso para eletrocalha 150x100mm</t>
  </si>
  <si>
    <t>1.17</t>
  </si>
  <si>
    <t>Suporte suspensão duplo tirante 3/8" para eletrocalha 150x100mm</t>
  </si>
  <si>
    <t>1.18</t>
  </si>
  <si>
    <t>Curva horizontal 90° para eletrocalha 150x100mm</t>
  </si>
  <si>
    <t>1.19</t>
  </si>
  <si>
    <t>TE Horizontal  90° para eletrocalha 150x100mm</t>
  </si>
  <si>
    <t>1.20</t>
  </si>
  <si>
    <t>Emenda interna tipo "U" p/ eletrocalha 150x100mm</t>
  </si>
  <si>
    <t>1.21</t>
  </si>
  <si>
    <t>Terminal de fechamento p/ eletrocalha 150x100mm</t>
  </si>
  <si>
    <t>1.22</t>
  </si>
  <si>
    <t>Perfilado 38x38mm chapa #18</t>
  </si>
  <si>
    <t>1.23</t>
  </si>
  <si>
    <t>Suporte longo para perfilado 38x38mm</t>
  </si>
  <si>
    <t>1.24</t>
  </si>
  <si>
    <t xml:space="preserve">Emendas Internas ("I", "L") para perfilado 38x38mm  </t>
  </si>
  <si>
    <t>1.25</t>
  </si>
  <si>
    <t>Derivação lateral para eletroduto 3/4"</t>
  </si>
  <si>
    <t>1.26</t>
  </si>
  <si>
    <t>Vergalhão rosca total 1/4"</t>
  </si>
  <si>
    <t>1.27</t>
  </si>
  <si>
    <t>Chumbador rosca interna 1/4"</t>
  </si>
  <si>
    <t>1.28</t>
  </si>
  <si>
    <t xml:space="preserve">Parafusos, porcas e arruelas para perfilados/eletrocalha </t>
  </si>
  <si>
    <t>1.29</t>
  </si>
  <si>
    <t>1.30</t>
  </si>
  <si>
    <t>1.31</t>
  </si>
  <si>
    <t>1.32</t>
  </si>
  <si>
    <t>1.33</t>
  </si>
  <si>
    <t>1.34</t>
  </si>
  <si>
    <t>1.35</t>
  </si>
  <si>
    <r>
      <t xml:space="preserve">Canaleta metálica branca </t>
    </r>
    <r>
      <rPr>
        <b/>
        <sz val="10"/>
        <rFont val="Calibri"/>
        <family val="2"/>
        <scheme val="minor"/>
      </rPr>
      <t>"X"</t>
    </r>
    <r>
      <rPr>
        <sz val="10"/>
        <rFont val="Calibri"/>
        <family val="2"/>
        <scheme val="minor"/>
      </rPr>
      <t xml:space="preserve"> metálica branca </t>
    </r>
  </si>
  <si>
    <t>1.36</t>
  </si>
  <si>
    <r>
      <t xml:space="preserve">Porta Equipamento para canaleta metálica branca </t>
    </r>
    <r>
      <rPr>
        <b/>
        <sz val="10"/>
        <rFont val="Calibri"/>
        <family val="2"/>
        <scheme val="minor"/>
      </rPr>
      <t>"X"</t>
    </r>
    <r>
      <rPr>
        <sz val="10"/>
        <rFont val="Calibri"/>
        <family val="2"/>
        <scheme val="minor"/>
      </rPr>
      <t xml:space="preserve"> para DOIS módulos em ABS com DUAS TECLAS para INTERRUPTOR.</t>
    </r>
  </si>
  <si>
    <t>1.37</t>
  </si>
  <si>
    <r>
      <t xml:space="preserve">Derivação saída 2 eletrodutos 1" p/Canaleta metálica branca </t>
    </r>
    <r>
      <rPr>
        <b/>
        <sz val="10"/>
        <rFont val="Calibri"/>
        <family val="2"/>
        <scheme val="minor"/>
      </rPr>
      <t>"X"</t>
    </r>
  </si>
  <si>
    <t>1.38</t>
  </si>
  <si>
    <r>
      <t>Tampa terminal para canaleta</t>
    </r>
    <r>
      <rPr>
        <b/>
        <sz val="10"/>
        <rFont val="Calibri"/>
        <family val="2"/>
        <scheme val="minor"/>
      </rPr>
      <t xml:space="preserve"> </t>
    </r>
    <r>
      <rPr>
        <sz val="10"/>
        <rFont val="Calibri"/>
        <family val="2"/>
        <scheme val="minor"/>
      </rPr>
      <t>metálica branca</t>
    </r>
    <r>
      <rPr>
        <b/>
        <sz val="10"/>
        <rFont val="Calibri"/>
        <family val="2"/>
        <scheme val="minor"/>
      </rPr>
      <t xml:space="preserve"> "X"</t>
    </r>
    <r>
      <rPr>
        <sz val="10"/>
        <rFont val="Calibri"/>
        <family val="2"/>
        <scheme val="minor"/>
      </rPr>
      <t xml:space="preserve"> - Branca</t>
    </r>
  </si>
  <si>
    <t>1.39</t>
  </si>
  <si>
    <t>Eletroduto ferro diâmetro 25 mm pintado de branco onde for aparente</t>
  </si>
  <si>
    <t>1.40</t>
  </si>
  <si>
    <t>Caixa de passagem c/ tampa cega tipo condulete diam 25mm pintado de branco onde for aparente</t>
  </si>
  <si>
    <t>1.41</t>
  </si>
  <si>
    <t>Fita Isolante preta rolo 10 m.</t>
  </si>
  <si>
    <t>ILUMINAÇÃO EXTERNA, BANHEIROS E COPA</t>
  </si>
  <si>
    <t>Luminária Plafon Branca, quadrada, de SOBREPOR, 25W, 6000K, diâmetro 30 cm. Retirar e descartar a luminária existente.</t>
  </si>
  <si>
    <t xml:space="preserve">Cabo de cobre unipolar #2,5mm² flexível HF (Não Halogenado), 70°C  450/750V AFUMEX, AFITOX ou similar </t>
  </si>
  <si>
    <t>Eletroduto ferro diâmetro 25 mm.  Para instalação ponto de rede na sala do Nobreak, próximo ao equipamento Nobreak.</t>
  </si>
  <si>
    <t>Caixa de passagem condulete diâm. 25 mm com tampa cega.  Para instalação ponto de rede na sala do Nobreak, próximo ao equipamento Nobreak.</t>
  </si>
  <si>
    <t>Desinstalar refletor e eletroduto e cabos na marquise da fachada da agência e descartar.</t>
  </si>
  <si>
    <t>Desinstalar luminárias e descartar. As lâmpadas fluorescentes deverão ser acondicionadas e entregues na BAGERGS.</t>
  </si>
  <si>
    <r>
      <t xml:space="preserve">Canaleta metálica branca </t>
    </r>
    <r>
      <rPr>
        <b/>
        <sz val="10"/>
        <rFont val="Calibri"/>
        <family val="2"/>
        <scheme val="minor"/>
      </rPr>
      <t>"X"</t>
    </r>
    <r>
      <rPr>
        <sz val="10"/>
        <rFont val="Calibri"/>
        <family val="2"/>
        <scheme val="minor"/>
      </rPr>
      <t xml:space="preserve"> (Usar nas baixadas da área de público)</t>
    </r>
  </si>
  <si>
    <r>
      <t xml:space="preserve">Porta Equipamento para canaleta metálica branca </t>
    </r>
    <r>
      <rPr>
        <b/>
        <sz val="10"/>
        <rFont val="Calibri"/>
        <family val="2"/>
        <scheme val="minor"/>
      </rPr>
      <t>"X"</t>
    </r>
    <r>
      <rPr>
        <sz val="10"/>
        <rFont val="Calibri"/>
        <family val="2"/>
        <scheme val="minor"/>
      </rPr>
      <t xml:space="preserve"> para dois blocos, branco, em ABS com tampa cega com furo central.</t>
    </r>
  </si>
  <si>
    <r>
      <t xml:space="preserve">Tampa terminal para canaleta metálica branca </t>
    </r>
    <r>
      <rPr>
        <b/>
        <sz val="10"/>
        <rFont val="Calibri"/>
        <family val="2"/>
        <scheme val="minor"/>
      </rPr>
      <t>"X"</t>
    </r>
    <r>
      <rPr>
        <sz val="10"/>
        <rFont val="Calibri"/>
        <family val="2"/>
        <scheme val="minor"/>
      </rPr>
      <t xml:space="preserve"> - Branca</t>
    </r>
  </si>
  <si>
    <t>Centro de distribuição montado em caixa tipo de comando de uso aparente para 36 elementos no barramento principal + disjuntor geral e espaço para 08 DR's na parte superior - CD ESTAB.</t>
  </si>
  <si>
    <t>Disjuntor tripolar 18kA, curva C - 125A -  Siemens ou equivalente. (Geral do QGBT/CD01)</t>
  </si>
  <si>
    <t>Disjuntor tripolar 4,5kA, curva C - 63A - Siemens ou equivalente.</t>
  </si>
  <si>
    <t>Disjuntor tripolar 4,5kA, curva C - 50A -  Siemens ou equivalente.</t>
  </si>
  <si>
    <t>Disjuntor tripolar 4,5kA, curva C - 40A - Siemens ou equivalente.</t>
  </si>
  <si>
    <t>Disjuntor tripolar 4,5kA, curva C - 25A - Siemens ou equivalente.</t>
  </si>
  <si>
    <r>
      <t xml:space="preserve">Dispositivo </t>
    </r>
    <r>
      <rPr>
        <b/>
        <sz val="10"/>
        <rFont val="Calibri"/>
        <family val="2"/>
      </rPr>
      <t xml:space="preserve">Interruptor DR Bipolar </t>
    </r>
    <r>
      <rPr>
        <sz val="10"/>
        <rFont val="Calibri"/>
        <family val="2"/>
      </rPr>
      <t xml:space="preserve">2x25A Bipolar sensibilidade </t>
    </r>
    <r>
      <rPr>
        <b/>
        <sz val="10"/>
        <rFont val="Calibri"/>
        <family val="2"/>
      </rPr>
      <t>30mA</t>
    </r>
    <r>
      <rPr>
        <sz val="10"/>
        <rFont val="Calibri"/>
        <family val="2"/>
      </rPr>
      <t xml:space="preserve"> Siemens ou equivalente.</t>
    </r>
  </si>
  <si>
    <r>
      <t xml:space="preserve">Cabo de cobre unipolar </t>
    </r>
    <r>
      <rPr>
        <b/>
        <sz val="10"/>
        <rFont val="Calibri"/>
        <family val="2"/>
      </rPr>
      <t>#50,0mm²</t>
    </r>
    <r>
      <rPr>
        <sz val="10"/>
        <rFont val="Calibri"/>
        <family val="2"/>
      </rPr>
      <t xml:space="preserve"> flexível HF (Não Halogenado), 70°C  450/750V AFUMEX, AFITOX ou similar. </t>
    </r>
  </si>
  <si>
    <r>
      <t xml:space="preserve">Cabo de cobre unipolar </t>
    </r>
    <r>
      <rPr>
        <b/>
        <sz val="10"/>
        <rFont val="Calibri"/>
        <family val="2"/>
      </rPr>
      <t>#25,0mm²</t>
    </r>
    <r>
      <rPr>
        <sz val="10"/>
        <rFont val="Calibri"/>
        <family val="2"/>
      </rPr>
      <t xml:space="preserve"> flexível HF (Não Halogenado), 70°C  450/750V AFUMEX, AFITOX ou similar. </t>
    </r>
  </si>
  <si>
    <r>
      <t xml:space="preserve">Cabo de cobre unipolar </t>
    </r>
    <r>
      <rPr>
        <b/>
        <sz val="10"/>
        <rFont val="Calibri"/>
        <family val="2"/>
      </rPr>
      <t>#16,0mm²</t>
    </r>
    <r>
      <rPr>
        <sz val="10"/>
        <rFont val="Calibri"/>
        <family val="2"/>
      </rPr>
      <t xml:space="preserve"> flexível HF (Não Halogenado), 70°C  450/750V AFUMEX, AFITOX, ATOX ou similar. </t>
    </r>
  </si>
  <si>
    <r>
      <t xml:space="preserve">Cabo de cobre unipolar </t>
    </r>
    <r>
      <rPr>
        <b/>
        <sz val="10"/>
        <rFont val="Calibri"/>
        <family val="2"/>
      </rPr>
      <t>#6,0mm²</t>
    </r>
    <r>
      <rPr>
        <sz val="10"/>
        <rFont val="Calibri"/>
        <family val="2"/>
      </rPr>
      <t xml:space="preserve"> flexível HF (Não Halogenado), 70°C  450/750V AFUMEX, AFITOX, ATOX ou similar. </t>
    </r>
  </si>
  <si>
    <r>
      <t xml:space="preserve">Cordoalha de cobre nú </t>
    </r>
    <r>
      <rPr>
        <b/>
        <sz val="10"/>
        <rFont val="Calibri"/>
        <family val="2"/>
      </rPr>
      <t>#16mm²</t>
    </r>
    <r>
      <rPr>
        <sz val="10"/>
        <rFont val="Calibri"/>
        <family val="2"/>
      </rPr>
      <t xml:space="preserve"> (aterramentos eletrodutos e acessórios de fixação).</t>
    </r>
  </si>
  <si>
    <t>Disjuntores Tripolar/4,5kA</t>
  </si>
  <si>
    <t xml:space="preserve">            - 40A (Geral)</t>
  </si>
  <si>
    <t xml:space="preserve">            - 32A</t>
  </si>
  <si>
    <t xml:space="preserve">            - 16A</t>
  </si>
  <si>
    <t>Centro de Distribuição tipo Quadro de Comando para Caixa p/ reversora - GSP.1</t>
  </si>
  <si>
    <t>Capacitor trifásico 2,0kVAr / 380V</t>
  </si>
  <si>
    <t>Acessório tipo flange p/ conexão CDs e canaleta aluminio</t>
  </si>
  <si>
    <t xml:space="preserve">Caixa de equalização do sistema de Aterramento (MEDIÇÃO/QGBT-CD-1/CD-AR/CD-BK) - Caixa completa com barramento e terminais para conexão </t>
  </si>
  <si>
    <t>Caixa de Inspeção de solo em Polipropileno Preta Ø 300x400mm, com Tampa em Ferro Fundido Ø 300mm Aba Larga TEL-505 e TEL-506 da Termotécnica ou similar.</t>
  </si>
  <si>
    <t>Haste de aço cobreado alta camada Ø3/4"x 2400mm enterrada no solo  TEL-5822 da Termotécnica ou similar.</t>
  </si>
  <si>
    <t>Conector Cabo-Haste em Bronze Natural Para Um Cabo de Cobre 16-70mm² c/ Grampo U e Porcas em Aço GF - TEL-585 da Termotécnica ou similar.</t>
  </si>
  <si>
    <t xml:space="preserve">Conector fixador universal de latão estanhado para junção totem-cabo de cobre de 16 a 50mm2 - TEL 5023 da termotécnica ou equivalente </t>
  </si>
  <si>
    <t>CAIXAS DE PISO MESAS E IMPRESSORAS</t>
  </si>
  <si>
    <t>Caixa de piso SQR Rotation Dupla tipo de Nível com espaço para 4 tomadas 2P+T 20A/250V NBR 14136 (PRETA) e 4 tomadas RJ45, completa com janela prensa cabos, tampa lisa de alumínio polido e arremates de piso, parafusos reguladores, Dutotec ou similar</t>
  </si>
  <si>
    <t>Suportes metálico para Tomadas para Caixa SQR Rotation, ou similar</t>
  </si>
  <si>
    <t>DOIS Blocos de tomadas NBR.20A (PRETA) para caixa SQR</t>
  </si>
  <si>
    <t>DOIS Blocos de tomadas NBR.20A (VERMELHA) para caixa SQR</t>
  </si>
  <si>
    <t>DOIS Blocos de tomadas RJ-45 Cat.5e para caixa SQR</t>
  </si>
  <si>
    <t>Caixa Guia em ABS para caixa de piso SQR Rotation  Dupla</t>
  </si>
  <si>
    <t>INFRAESTRUTURA ELÉTRICA PARA TOMADAS: CONTADOR DE CÉDULAS NA SALA COFRE E CAIXA, PORTA GIRATÓRIA E COPA</t>
  </si>
  <si>
    <t>Disjuntor monopolar 4,5kA - 20A - tipo 5SX1 Siemens ou equivalente - Circuito COMUM</t>
  </si>
  <si>
    <t>Canaleta metálica branca "X" (Usar nas baixadas da área de público)</t>
  </si>
  <si>
    <r>
      <t xml:space="preserve">Porta Equipamento para canaleta metálica branca </t>
    </r>
    <r>
      <rPr>
        <b/>
        <sz val="10"/>
        <rFont val="Calibri"/>
        <family val="2"/>
        <scheme val="minor"/>
      </rPr>
      <t>"X"</t>
    </r>
    <r>
      <rPr>
        <sz val="10"/>
        <rFont val="Calibri"/>
        <family val="2"/>
        <scheme val="minor"/>
      </rPr>
      <t xml:space="preserve"> para DOIS módulos em ABS com DUAS tomadas tipo bloco NBR 20A AZUL para retaguarda dos caixas e sala cofre.</t>
    </r>
  </si>
  <si>
    <r>
      <t xml:space="preserve">Tampa terminal para canaleta metálica branca </t>
    </r>
    <r>
      <rPr>
        <b/>
        <sz val="10"/>
        <rFont val="Calibri"/>
        <family val="2"/>
        <scheme val="minor"/>
      </rPr>
      <t>"X"</t>
    </r>
  </si>
  <si>
    <t>Eletroduto ferro diâmetro 25 mm pintado de branco para a copa</t>
  </si>
  <si>
    <t xml:space="preserve">Caixa de passagem condulete diâm. 25 mm com tampa cega. </t>
  </si>
  <si>
    <t>Caixa de passagem c/ tomada 3P + T tipo condulete diam 25mm pintado de branco para a Copa</t>
  </si>
  <si>
    <t>TROCA DE MASCARA DOS ATMs</t>
  </si>
  <si>
    <t>Cabo Multilan UTP 24 AWG, 04 pares, Cat. 5e, isolamento baixa emissão de gases LSZH, na cor azul</t>
  </si>
  <si>
    <t>un</t>
  </si>
  <si>
    <t>Plug Adaptador  20A novo padrão para padrão antigo 2P+T (ATMs)</t>
  </si>
  <si>
    <t>Spiral tube para organizar os cabos. (branco) - Caixas</t>
  </si>
  <si>
    <t>PONTO LÓGICO NOBREAK E  INTERLIGAÇÃO CD TIMER AO CD ALARME</t>
  </si>
  <si>
    <t>Suporte para canaleta de aluminio para 03 blocos sendo 01 bloco com RJ45 e mais 02 blocos cegos, na cor branca.</t>
  </si>
  <si>
    <t>Cabo UTP, 4 pares 24AWG LSZH  para rede Lógica (Não Halogenado) - Categoria 5e. Para instalação ponto de rede na sala do Nobreak, próximo ao equipamento Nobreak.</t>
  </si>
  <si>
    <r>
      <t>Conector passagem SAK poliamida bege com parafusos para cabos até #2,5mm2 (</t>
    </r>
    <r>
      <rPr>
        <b/>
        <sz val="10"/>
        <rFont val="Calibri"/>
        <family val="2"/>
      </rPr>
      <t>CD-TIMER</t>
    </r>
    <r>
      <rPr>
        <sz val="10"/>
        <rFont val="Calibri"/>
        <family val="2"/>
      </rPr>
      <t>).</t>
    </r>
  </si>
  <si>
    <r>
      <t>Trilho fixação galvanizado liso DIN 35mm para instalação de conectores tipo SAK, contator DR, disjuntor. (</t>
    </r>
    <r>
      <rPr>
        <b/>
        <sz val="10"/>
        <rFont val="Calibri"/>
        <family val="2"/>
      </rPr>
      <t>CD-TIMER</t>
    </r>
    <r>
      <rPr>
        <sz val="10"/>
        <rFont val="Calibri"/>
        <family val="2"/>
      </rPr>
      <t>).</t>
    </r>
  </si>
  <si>
    <t>Cabo Multilan UTP 24 AWG, 04 pares, Cat. 5e, isolamento baixa emissão de gases LSZH, na cor azul, para interligar o DG de entrada até o RACK dos Ativos do Banco.</t>
  </si>
  <si>
    <t xml:space="preserve">Condutor unipolar flexível HF (não halogenado), seção 2,5 mm² - 750 V, 70° C. Ref. Afumex, Afitox ou equivalente. </t>
  </si>
  <si>
    <t>Derivação saída 3 eletrodutos 1" p/Canaleta de Alumínio de 73x45mm</t>
  </si>
  <si>
    <t>Voice panel 50P com RJ45 CAT5E</t>
  </si>
  <si>
    <r>
      <t xml:space="preserve">Rack padrão 19" tipo gabinete fechado, porta acrílico com chave, próprio para cabeamento estruturado de </t>
    </r>
    <r>
      <rPr>
        <b/>
        <sz val="10"/>
        <rFont val="Calibri"/>
        <family val="2"/>
        <scheme val="minor"/>
      </rPr>
      <t>24 Us</t>
    </r>
    <r>
      <rPr>
        <sz val="10"/>
        <rFont val="Calibri"/>
        <family val="2"/>
        <scheme val="minor"/>
      </rPr>
      <t>, profundidade 570mm  fixado na parede com UMA bandeja e 07 (SETE) organizadores de cabos em PVC - Cor RAL 7032</t>
    </r>
  </si>
  <si>
    <r>
      <t>Rack padrão 19" tipo gabinete fechado, porta acrílico com chave, próprio para cabeamento estruturado de</t>
    </r>
    <r>
      <rPr>
        <b/>
        <sz val="10"/>
        <rFont val="Calibri"/>
        <family val="2"/>
        <scheme val="minor"/>
      </rPr>
      <t xml:space="preserve"> 16 Us</t>
    </r>
    <r>
      <rPr>
        <sz val="10"/>
        <rFont val="Calibri"/>
        <family val="2"/>
        <scheme val="minor"/>
      </rPr>
      <t>, profundidade 570mm livres internamente, fixado na parede com quatro bandejas de 4 apoios e 64 conjuntos de parafusos porca/gaiola. Cor Cinza RAL 7032.</t>
    </r>
  </si>
  <si>
    <t>Retirada de Rack existente e descartar.</t>
  </si>
  <si>
    <t>Conjunto de 10 (5+5) metros de cabo coaxial 75 Ohms na cor preta RF75 0,4/2,5 com conector tipo BNC reto com solda e conector tipo BNC angular com rosca e solda (mini)</t>
  </si>
  <si>
    <t>Patch Cords UTP Cat5e identificados "CP1, CP2, ...", 2m com plugues RJ45 nas duas pontas ligação entre Equipamentos OPERADORAS e ATIVOS BANCO.</t>
  </si>
  <si>
    <t>DIVISOR DE SIGILO, TV CORPORATIVA E FACILITADOR elétrica/lógica/telefone</t>
  </si>
  <si>
    <t>Cabo unipolar tipo flexível, livre de halogêneo, antichama, 750V, seção 2,5 mm2.</t>
  </si>
  <si>
    <t>Cabo UTP, 4 pares 24AWG LSZH  para rede Lógica (Não Halogenado) - Categoria 5e.</t>
  </si>
  <si>
    <t>Disjuntores Monopolar/4,5kA - 16A</t>
  </si>
  <si>
    <t>10.8</t>
  </si>
  <si>
    <t>10.9</t>
  </si>
  <si>
    <t>10.10</t>
  </si>
  <si>
    <t>10.11</t>
  </si>
  <si>
    <t>10.12</t>
  </si>
  <si>
    <t>10.13</t>
  </si>
  <si>
    <t>Derivação saída 3 eletrodutos 1" p/ Canaleta de Alumínio de 73x25mm</t>
  </si>
  <si>
    <t>REMOÇÃO E NOVA INFRAESTRUTURA DO DG DE ENTRADA</t>
  </si>
  <si>
    <t>Remoção e descarte do DG de entrada</t>
  </si>
  <si>
    <t>Remoção e descarte do DG ramais</t>
  </si>
  <si>
    <t>Caixa de distribuição padrão Concessionária N.º4 (600x600x120mm) - Sobrepor. Retirar na BAGERGS</t>
  </si>
  <si>
    <t>Cabo tipo CTP-APL-50/20 pares (Entrada Linhas)</t>
  </si>
  <si>
    <t>Eletroduto galvanizado 2"</t>
  </si>
  <si>
    <t>Curva galvanizada 2"</t>
  </si>
  <si>
    <t>Abraçadeira 2"</t>
  </si>
  <si>
    <t>Conector para eletroduto de 2"</t>
  </si>
  <si>
    <t>Eletroduto rígido de PVC 4"</t>
  </si>
  <si>
    <t>Luva para duto corrugado rígido 4"</t>
  </si>
  <si>
    <t>Curva longa para duto corrugado rígido 4"</t>
  </si>
  <si>
    <t>Arruela de fixação para duto corrugado rígido 4"</t>
  </si>
  <si>
    <t xml:space="preserve">Porta Equipamento para canaleta de alumínio para três blocos sendo um  bloco com RJ.45 e mais dois blocos cegos, na cor branca. Para CTFV. Ref.: Dutotec ou Modelo Equivalente. </t>
  </si>
  <si>
    <t>14.3</t>
  </si>
  <si>
    <t>14.4</t>
  </si>
  <si>
    <r>
      <t xml:space="preserve">Cabo UTP, 4 pares 24AWG LSZH  para rede Lógica (Não Halogenado) - </t>
    </r>
    <r>
      <rPr>
        <b/>
        <sz val="10"/>
        <rFont val="Calibri"/>
        <family val="2"/>
        <scheme val="minor"/>
      </rPr>
      <t>Categoria 5e.</t>
    </r>
  </si>
  <si>
    <t>14.5</t>
  </si>
  <si>
    <t>14.6</t>
  </si>
  <si>
    <t>14.7</t>
  </si>
  <si>
    <t xml:space="preserve">Porta Equipamento para canaleta de alumínio para três blocos sendo dois bloco com RJ.45 e mais um bloco cego, na cor branca. Para Alarme. Ref.: Dutotec ou Modelo Equivalente. </t>
  </si>
  <si>
    <t>14.8</t>
  </si>
  <si>
    <t>Certificação dos Cabos de Rede UTP Cat. 5E</t>
  </si>
  <si>
    <t>Instalar infraestrutura para Cubos na fachada da agência junto com circuito da iluminação externa</t>
  </si>
  <si>
    <t>Desmontagem elétrico e lógico dos CASHES/TMNs/TMcs</t>
  </si>
  <si>
    <t xml:space="preserve">Retirada de antena parabólica, descarte e recomposição de telhado </t>
  </si>
  <si>
    <t xml:space="preserve">Retirada de Luminárias externas </t>
  </si>
  <si>
    <t>Retirada de toda infraestrutura elétrica, lógica, telefônica e de alarme que não serão mais utilizadas nas paredes e acima do forro e descartar.</t>
  </si>
  <si>
    <t>Retirada de piso de madeira (área do hall) e abertura no piso para caixas de elétrica</t>
  </si>
  <si>
    <t>Grade para proteção de condensadora, pintada na cor branco, com abertura para acesso à manutenção. Fornecer com cadeado.  A tinta a ser utilizada deve possuir fundo antiferruginoso.</t>
  </si>
  <si>
    <t>Tubo de cobre ø 3/8", esp. parede 0,79mm</t>
  </si>
  <si>
    <t>Tubo de cobre ø5/8", esp. parede 0,79mm</t>
  </si>
  <si>
    <t>Isolamento Borracha Elastomérica ø3/8"</t>
  </si>
  <si>
    <t>Isolamento Borracha Elastomérica ø5/8"</t>
  </si>
  <si>
    <t>Ligação da drenagem dos condicionadores aos pontos de dreno termicamente isoladas</t>
  </si>
  <si>
    <t>Interligação elétrica de comando entre unidades evaporadoras e condensadoras</t>
  </si>
  <si>
    <t>Carga de gás refrigerante adicional</t>
  </si>
  <si>
    <t>Nitrogênio para soldagem da tubulação de cobre</t>
  </si>
  <si>
    <t>Junta flexível atenuadora de vibrações fabricada em lona de vinil reforçada e chapa galvanizada largura 70mm.</t>
  </si>
  <si>
    <t>Duto em chapa de aço galvanizado, com manta isolante, para insuflamento do equipamento de AC da SAA, bitola n°26, com acessórios.</t>
  </si>
  <si>
    <t>Suporte metálico para sustentação da evaporadora</t>
  </si>
  <si>
    <t>par</t>
  </si>
  <si>
    <t>Suporte metálico para sustentação das condensadoras</t>
  </si>
  <si>
    <t>Calço amortecedor de vibração construído em neoprene</t>
  </si>
  <si>
    <t xml:space="preserve">Seccionar e descartar rede de dutos do auto atendimento, executar fechamento do duto com chapa de aço e manta isolante ou chapa de MPU. </t>
  </si>
  <si>
    <t>Fornecer e instalar equipamento condicionador de ar, evaporadora tipo splitão modelo montagem vertical com descarga superior, capacidade 10 TR, vazão 6800 m3/h. Gás R410A, 380V - 3F, controle remoto com fio, Fluxo reverso (quente-frio), Unidade condensadora inverter VRF, 12 HP, descarga vertical. Referência HITACHI Família New Set Free Sigma.</t>
  </si>
  <si>
    <t>Tubo de cobre ø1/2"  esp. parede 0,79mm</t>
  </si>
  <si>
    <t>Tubo de cobre ø1" esp. parede 1 mm</t>
  </si>
  <si>
    <t>Isolamento Borracha Elastomérica ø1/2"</t>
  </si>
  <si>
    <t>Isolamento Borracha Elastomérica ø1"</t>
  </si>
  <si>
    <t>Duto em chapa de aço galvanizado, com manta isolante, para insuflamento do equipamento de AC da CENTRAL, bitola n°26, com acessórios.</t>
  </si>
  <si>
    <t>Limpeza de dutos com fornecimento de laudo e ART</t>
  </si>
  <si>
    <t>Retirada/desmontagem e descarte da torre de resfriamento e respectivas tubulações ligadas aos condensadores (atendendo a resolução ambiental).</t>
  </si>
  <si>
    <t>Retirada/desmontagem do(s) condensador(es) resfriado(s) a água e evaporadora(s) tipo self, e envio do equipamento à Bagergs - Canoas - RS..</t>
  </si>
  <si>
    <t>Retirada e descarte do isolante de isopor da rede de dutos</t>
  </si>
  <si>
    <t>Duto em chapa de aço galvanizado, com manta isolante, para retorno do ar central, bitola n°26, com acessórios.</t>
  </si>
  <si>
    <t xml:space="preserve">Damper de regulagem de vazão secção retangular (120X50)cm  com palhetas opostas </t>
  </si>
  <si>
    <t>Grelha de retorno, com moldura, sem registro, tamanho externo 625x625mm. (fornecida na cor branca)</t>
  </si>
  <si>
    <t>Grelha quadrada de retorno (50x50)cm para porta com dupla moldura - aletas fixas a 45° na horizontal - aluminio  - Fornecida na cor branca.</t>
  </si>
  <si>
    <t>Fornecimento e Instalação de cortina metálica (porta de enrolar) com interface para automação, conforme especificações do "Memorial para Fornecimento e Instalação de Cortinas Metálicas com Interface para Automação – ver. 9.19".
- dimensões da porta: 3,3 m x 3,70 m (largura x altura)</t>
  </si>
  <si>
    <t>PGDM</t>
  </si>
  <si>
    <t>Fornecimento e Instalação da porta detectora de metais, modelo cilíndrica, sistema de detecção bobina central, caixa de passagem com vidros curvos laminados de segurança, espessura de 10mm</t>
  </si>
  <si>
    <t>Fornecimento e instalação de Isolamento em lã de vidro, espessura 38 mm a ser instalado na rede de dutos da agência.</t>
  </si>
  <si>
    <t xml:space="preserve">Cabo de cobre PP Cordplast 3x#1,5mm²  HF  (Não Halogenado) 70°C 450/750V AFITOX/AFUMEX ou similar. </t>
  </si>
  <si>
    <t>Saída eletrocalha horizontal para eletroduto</t>
  </si>
  <si>
    <t>Suporte para canaleta de alumínio p/três blocos com duas tomadas tipo bloco NBR 20A (PRETA) mais um bloco cego na cor branca (Identificar com EExx conforme circuito existente em adesivo em poliéster autocolante funid.do branco e letras pretas).</t>
  </si>
  <si>
    <t>Suporte para canaleta de alumínio p/três blocos sendo dois bloco c/RJ.45 e mais um blocos cego, na cor branca (Identificar com PTxx, PLxx conforme circuito existente em adesivo em poliéster autocolante funid.do branco e letras pretas).</t>
  </si>
  <si>
    <r>
      <rPr>
        <b/>
        <sz val="10"/>
        <rFont val="Calibri"/>
        <family val="2"/>
        <scheme val="minor"/>
      </rPr>
      <t>Sensor de presença</t>
    </r>
    <r>
      <rPr>
        <sz val="10"/>
        <rFont val="Calibri"/>
        <family val="2"/>
        <scheme val="minor"/>
      </rPr>
      <t xml:space="preserve"> omnidirecional  c/retardo 10 min, 220V/127V, 250VA. (Corredor da retaguarda, banheiros e Fundo do prédio)</t>
    </r>
  </si>
  <si>
    <t>Relé fotoelétrico completo com base, 600VA - 220V/127V</t>
  </si>
  <si>
    <t>Centro de distribuição de sobrepor montado em caixa tipo de comando de uso aparente com dimensões mínimas de 1150x600x160mm para 60 elementos e espaço para 08 DR's na parte superior - QGBT/CD 01.</t>
  </si>
  <si>
    <r>
      <t xml:space="preserve">Cabo de cobre unipolar </t>
    </r>
    <r>
      <rPr>
        <b/>
        <sz val="10"/>
        <rFont val="Calibri"/>
        <family val="2"/>
        <scheme val="minor"/>
      </rPr>
      <t>#</t>
    </r>
    <r>
      <rPr>
        <b/>
        <sz val="10"/>
        <rFont val="Arial"/>
        <family val="2"/>
      </rPr>
      <t xml:space="preserve">4,0 mm²  </t>
    </r>
    <r>
      <rPr>
        <sz val="10"/>
        <rFont val="Arial"/>
        <family val="2"/>
      </rPr>
      <t>flexível HF (não halogêneo),</t>
    </r>
    <r>
      <rPr>
        <sz val="10"/>
        <rFont val="Calibri"/>
        <family val="2"/>
        <scheme val="minor"/>
      </rPr>
      <t xml:space="preserve"> - 750 V, 70° C. Ref. Afumex, Afitox ou equivalente.</t>
    </r>
  </si>
  <si>
    <t>Quadro de Força de sobrepor montado em caixa de comando com dimensões mínimas de 500x500x150mm, com barramento para disjuntor caixa moldada e disjuntores DIN de FNT para 80A, placa de montagem - Completo para 16 elementos  - CDBK</t>
  </si>
  <si>
    <r>
      <t xml:space="preserve">Condutor unipolar flexível, livre de halogêneo, antichama, 750V, </t>
    </r>
    <r>
      <rPr>
        <b/>
        <sz val="10"/>
        <rFont val="Calibri"/>
        <family val="2"/>
        <scheme val="minor"/>
      </rPr>
      <t xml:space="preserve">seção 25,0 mm² </t>
    </r>
    <r>
      <rPr>
        <sz val="10"/>
        <rFont val="Calibri"/>
        <family val="2"/>
        <scheme val="minor"/>
      </rPr>
      <t>- EPR 0,6/1kV (3 fases + neutro)</t>
    </r>
  </si>
  <si>
    <r>
      <t xml:space="preserve">Condutor unipolar flexível, livre de halogêneo, antichama, 750V,  seção </t>
    </r>
    <r>
      <rPr>
        <b/>
        <sz val="10"/>
        <rFont val="Calibri"/>
        <family val="2"/>
        <scheme val="minor"/>
      </rPr>
      <t>16,0 mm²</t>
    </r>
    <r>
      <rPr>
        <sz val="10"/>
        <rFont val="Calibri"/>
        <family val="2"/>
        <scheme val="minor"/>
      </rPr>
      <t xml:space="preserve"> - EPR 0,6/1kV (Sistema de Aterramento)</t>
    </r>
  </si>
  <si>
    <t>Suporte para canaleta de alumínio p/três blocos sendo dois bloco c/RJ.45 e mais um blocos cego, na cor branca (Identificar com PLxx conforme circuito existente em adesivo em poliéster autocolante fundo branco e letras pretas).</t>
  </si>
  <si>
    <t>Eletroduto ferro diâmetro 20 mm (3/4") pintado de branco</t>
  </si>
  <si>
    <t>Condulete 2"</t>
  </si>
  <si>
    <t>Condutor unipolar flexível HF (não halogêneo), seção 4,0 mm² - 750 V, 70° C. Ref. Afumex, Afitox ou equivalente. Circuito estabilizado da porta automatizada</t>
  </si>
  <si>
    <t>Remoção de acessórios sanitários, com reaproveitamento (espelhos, papeleiras, porta papel toalha e saboneteiras)</t>
  </si>
  <si>
    <t>Abertura de parede na copa, para interligação de tubulações elétricas e hidráulicas, instalação de louças e metais</t>
  </si>
  <si>
    <t>Pórtico Banrisul Eletrônico</t>
  </si>
  <si>
    <t>Alvenaria com bloco cerâmico furado 14x19x39cm, e=14cm, com argamassa mista de cal hidratada traço 1:2:8, para fechamento da abertura de retorno da sala do ar-condicionado</t>
  </si>
  <si>
    <t>Cristalização com impermeabilizante bi componente à base de cimentos especiais, aditivos minerais e polímeros - ref. Viapol, para reservatório</t>
  </si>
  <si>
    <t>Tinta acrílica acetinada na cor Azul. Painel indicado na fachada. Ref.Suvinil - Aguas do Atlântico P661. (02 demãos)</t>
  </si>
  <si>
    <t>Adequação de instalações hidrossanitárias. Reservatório, Mictórios, pias dos banheiros, sanitários, pia da cozinha</t>
  </si>
  <si>
    <t>A2 T2 - Adesivo Logo Padrão - Portas Fechamento Automático - Horário Agência (Horário)</t>
  </si>
  <si>
    <t>A2 SAA2 - Adesivo Logo Padrão - Portas Fechamento Automático - Horário Sala de Autoatendimento (Horário)</t>
  </si>
  <si>
    <t>Adesivo Personalizado Cubos. Sala de autoatendimento, para aplicação na parede de gesso acartonado em torno das máscaras dos Cashes.</t>
  </si>
  <si>
    <t>Balcão de 1,20m para pia de cozinha. Duas ou Três portas e três gavetas</t>
  </si>
  <si>
    <t xml:space="preserve">Unidade condicionadora tipo mini split, evaporadora built in (duto), controle remoto com fio, compressor com inversor de frequência, capacidade nominal 48.000 Btu/h, 220V 1F, condensadora com descarga horizontal, marca/modelo Daikin SkyAir ou semelhante,  incluindo instalação do equipamento. </t>
  </si>
  <si>
    <t>Grelha de insulflamento H 325mm x L 825mm com aletas horizontais, com dupla deflexão e regulagem de vazão, construída em alumínio, modelo TROX AT-DG ou semelhante, fornecido na cor branca.  Incluindo o recorte da Máscara dos Cashes e recorte na divisória da Plataforma de Atendimento com acabamento para encaixe das grelha de insuflamento.</t>
  </si>
  <si>
    <t>Grelha de retorno H 325mm x L 825mm com aletas horizontais fixas, construída em alumínio, modelo TROX AR-A ou semelhante, fornecido na cor branca.  Incluindo o recorte da Máscara dos Cashes e recorte na divisória da Plataforma de Atendimento.</t>
  </si>
  <si>
    <t>Acessórios diversos (suportes, pinos roscados, parafusos, fita PVC, cabos, cola) para instalação e montagens.</t>
  </si>
  <si>
    <t>Calços de borracha tipo neoprene carga 200kg</t>
  </si>
  <si>
    <r>
      <t xml:space="preserve">Cabo de cobre unipolar </t>
    </r>
    <r>
      <rPr>
        <b/>
        <sz val="10"/>
        <rFont val="Arial"/>
        <family val="2"/>
      </rPr>
      <t>#10mm²</t>
    </r>
    <r>
      <rPr>
        <sz val="10"/>
        <rFont val="MS Sans Serif"/>
      </rPr>
      <t xml:space="preserve"> </t>
    </r>
    <r>
      <rPr>
        <sz val="10"/>
        <rFont val="Calibri"/>
        <family val="2"/>
      </rPr>
      <t xml:space="preserve">flexível HF (Não Halogenado), </t>
    </r>
    <r>
      <rPr>
        <b/>
        <sz val="10"/>
        <rFont val="Calibri"/>
        <family val="2"/>
      </rPr>
      <t xml:space="preserve">90°C  </t>
    </r>
    <r>
      <rPr>
        <sz val="10"/>
        <rFont val="Calibri"/>
        <family val="2"/>
      </rPr>
      <t xml:space="preserve">0,6/1kV HEPR ref. Prysmian ou similar </t>
    </r>
  </si>
  <si>
    <r>
      <t xml:space="preserve">Cabo de cobre unipolar </t>
    </r>
    <r>
      <rPr>
        <b/>
        <sz val="10"/>
        <rFont val="Arial"/>
        <family val="2"/>
      </rPr>
      <t>#2,5mm²</t>
    </r>
    <r>
      <rPr>
        <sz val="10"/>
        <rFont val="MS Sans Serif"/>
      </rPr>
      <t xml:space="preserve"> </t>
    </r>
    <r>
      <rPr>
        <sz val="10"/>
        <rFont val="Calibri"/>
        <family val="2"/>
      </rPr>
      <t xml:space="preserve">flexível HF (Não Halogenado), 70°C  450/750V AFUMEX, AFITOX ou similar </t>
    </r>
  </si>
  <si>
    <r>
      <t xml:space="preserve">Eletroduto Flexível com alma de aço revestimento PVC com boxes- </t>
    </r>
    <r>
      <rPr>
        <b/>
        <sz val="10"/>
        <rFont val="Calibri"/>
        <family val="2"/>
      </rPr>
      <t xml:space="preserve">Sealtube - 1/2 " </t>
    </r>
    <r>
      <rPr>
        <sz val="10"/>
        <rFont val="Calibri"/>
        <family val="2"/>
      </rPr>
      <t>(descida máscara)</t>
    </r>
  </si>
  <si>
    <r>
      <t xml:space="preserve">Canaleta metálica branca </t>
    </r>
    <r>
      <rPr>
        <b/>
        <sz val="10"/>
        <rFont val="Calibri"/>
        <family val="2"/>
        <scheme val="minor"/>
      </rPr>
      <t>"X"</t>
    </r>
  </si>
  <si>
    <r>
      <t xml:space="preserve">Porta Equipamento para canaleta metálica branca </t>
    </r>
    <r>
      <rPr>
        <b/>
        <sz val="10"/>
        <rFont val="Calibri"/>
        <family val="2"/>
        <scheme val="minor"/>
      </rPr>
      <t>"X"</t>
    </r>
    <r>
      <rPr>
        <sz val="10"/>
        <rFont val="Calibri"/>
        <family val="2"/>
        <scheme val="minor"/>
      </rPr>
      <t xml:space="preserve"> para três módulos em ABS com duas tomadas tipo bloco NBR 20A e um RJ45 </t>
    </r>
  </si>
  <si>
    <t>Caixilharia fixa de alumínio anodizado cor branca, perfil série 30, piso-teto, para sala de autoatendimento e hall de entrada. Chumbar na laje/estrutura.</t>
  </si>
  <si>
    <t>Caixilharia fixa de alumínio anodizado cor branca, perfil série 30, gesso acartonado-teto. Sobre gesso da sala do nobreak. Chumbar na laje/estrutura.</t>
  </si>
  <si>
    <t>PPCI</t>
  </si>
  <si>
    <t>SUBTOTAL PPCI</t>
  </si>
  <si>
    <t>IV</t>
  </si>
  <si>
    <t>Serviços Preliminares</t>
  </si>
  <si>
    <t>ART/RRT EXECUÇÃO</t>
  </si>
  <si>
    <t>Sinalização de Emergência</t>
  </si>
  <si>
    <t>Placa de sinalizacao de seguranca contra incendio, fotoluminescente, SAÍDA - 30 x 15 cm</t>
  </si>
  <si>
    <t>Placa de sinalizacao de seguranca contra incendio, fotoluminescente, SAÍDA DIREITA - 30 x 15 cm</t>
  </si>
  <si>
    <t>2.3</t>
  </si>
  <si>
    <t>Placa de sinalizacao de seguranca contra incendio, fotoluminescente, RISCO DE CHOQUE ELÉTRICO - 30 x 15 cm</t>
  </si>
  <si>
    <t>Placa de sinalizacao de seguranca contra incendio, fotoluminescente, PROIBIDOFUMAR - 15x15cm</t>
  </si>
  <si>
    <t>Placa de sinalizacao de seguranca contra incendio, fotoluminescente, EXTINTORDEINCÊNDIO-15x15 cm</t>
  </si>
  <si>
    <t>Placa de sinalizacao de seguranca contra incendio, fotoluminescente, SIRENEALARMEDEINCÊNDIO- 15 x 15 cm</t>
  </si>
  <si>
    <t>Placa de sinalizacao de seguranca contra incendio, fotoluminescente, CENTRALALARMEDEINCÊNDIO - 15 x 15 cm</t>
  </si>
  <si>
    <t>Placa de sinalizacao de seguranca contra incendio, fotoluminescente, ALARMEDEINCÊNDIO-30x15 cm</t>
  </si>
  <si>
    <t>Placa de sinalizacao de seguranca contra incendio, fotoluminescente, MANGOTINHO/HIDRANTE-30 x 15 cm</t>
  </si>
  <si>
    <t>Iluminação de Emergência</t>
  </si>
  <si>
    <t>LUMINARIA LUZ EMERGENCIA Modelo: ILUMAC BA-40 ou similar</t>
  </si>
  <si>
    <t>Sistema de Alarme e Detecção de Incêndio</t>
  </si>
  <si>
    <t>Avisador sonoro tipo sirene para incêndio</t>
  </si>
  <si>
    <t>Fornecimento e instalação de Acionador manual de alarme de incêndio endereçavel, tipo quebra vidro</t>
  </si>
  <si>
    <t>CENTRAL ALARME DE INCÊNDIO ENDEREÇÁVEL CIE1125 ATÉ 125 DISPOSITIVOS EM SEU LAÇO, BIVOLT (110/220V), COM BATERIA INTERNA INCLUSA DE 24 VOLTS - INTELBRÁS OU SIMILAR</t>
  </si>
  <si>
    <t>Extintores</t>
  </si>
  <si>
    <t>Realocação de extintores existentes</t>
  </si>
  <si>
    <t>Sistema de Hidrantes</t>
  </si>
  <si>
    <t>FLANGE COM SEXTAVADO GALVANIZADO DIAM. 2.1/2""</t>
  </si>
  <si>
    <t>COTOVELO 90 GALVANIZADO 2.1/2""</t>
  </si>
  <si>
    <t>TE 90 FERRO GALVANIZADO DIAM. 2.1/2""</t>
  </si>
  <si>
    <t>LUVA GALVANIZADA 2.1/2""</t>
  </si>
  <si>
    <t>BUCHA REDUCAO FERRO GALVANIZADO 2.1/2x1.1/4""</t>
  </si>
  <si>
    <t>VALVULA RETENCAO ROSCA BRONZE HORIZONTAL 2.1/2""</t>
  </si>
  <si>
    <t>MANOMETRO HORIZONTAL 1/8 MINI 160 PSI PARA AGUA</t>
  </si>
  <si>
    <t>PRESSOSTATO ALTA/BAIXA COM REARME MANUAL REF. KP15</t>
  </si>
  <si>
    <t>CAIXA ALVENARIA P/HIDRANTE PASSEIO 60x70cm C/TAMPAO F.F.</t>
  </si>
  <si>
    <t>BOMBA MONOESTAGIO BC-22R 1.1/2 7,5 CV TRIFASICA SCHNEIDER</t>
  </si>
  <si>
    <t>BOMBA BC-92S 1B 3,0CV ROTOR 155MM 220/380V TRIF. SCHNEIDER</t>
  </si>
  <si>
    <t>Reservatório em fibra de vidro 12.000 L</t>
  </si>
  <si>
    <t>6.10</t>
  </si>
  <si>
    <t>6.11</t>
  </si>
  <si>
    <t>6.12</t>
  </si>
  <si>
    <t>6.13</t>
  </si>
  <si>
    <t>6.14</t>
  </si>
  <si>
    <t>6.15</t>
  </si>
  <si>
    <t>Reforço Estrutural</t>
  </si>
  <si>
    <t>ACO CA-50 8,0mm (5/16"")</t>
  </si>
  <si>
    <t>LASTRO DE CAMADA PROTETORA EM BRITA 2 ESPESSURA 15cm</t>
  </si>
  <si>
    <t>CAMADA SEPARADORA PARA EXECUÇÃO DE RADIER, EM LONA PLÁSTICA. AF_09/2017</t>
  </si>
  <si>
    <t>EXECUÇÃO DE JUNTAS DE CONTRAÇÃO PARA PAVIMENTOS DE CONCRETO. AF_11/2017</t>
  </si>
  <si>
    <t>PINTURA EPOXY UMA DEMAO EM PISO COM MASSA DE CORRECAO</t>
  </si>
  <si>
    <t>Instalações Elétricas - Iluminação</t>
  </si>
  <si>
    <t>LUVA DE EMENDA PARA ELETRODUTO, AÇO GALVANIZADO, DN 25 MM (1</t>
  </si>
  <si>
    <t>CAIXA FERRO ESMALTADA 4x4"" OCTOGONAL FUNDO MOVEL</t>
  </si>
  <si>
    <t>8.7</t>
  </si>
  <si>
    <t>8.10</t>
  </si>
  <si>
    <t>Instalações Elétricas</t>
  </si>
  <si>
    <t>Cabo de cobre flexível isolado, seção 0,75mm², 450/ 750v / 70°c</t>
  </si>
  <si>
    <t>Serviços Complementares</t>
  </si>
  <si>
    <t>As Built das instalações do PPCI (inclusive instalações elétricas)</t>
  </si>
  <si>
    <t>h</t>
  </si>
  <si>
    <t>Extintor de incêndio portátil com carga de pó químico seco (PQS) 4KG, classe 20:BC - fornecimento e instalação</t>
  </si>
  <si>
    <t>Extintor de agua presssurizada, capacidade 10L, tempo de descarga 80s, alcance do jato 8m, instalado</t>
  </si>
  <si>
    <t>TUBO DE AÇO GALVANIZADO COM COSTURA, CLASSE MÉDIA, DN65 (21/2"), CONEXÃO ROSQUEADA, INSTALADO EM REDE DE ALIMENTAÇÃO PARA HIDRANTE - FORNECIMENTO E INSTALAÇÃO. AF_10/2020</t>
  </si>
  <si>
    <t>REGISTRO DE GAVETA BRUTO, LATÃO, ROSCÁVEL, 21/2”, INSTALADO EM RESERVAÇÃO DE ÁGUA DE EDIFICAÇÃO QUE POSSUA RESERVATÓRIO DE FIBRA/ FIBROCIMENTO – FORNECIMENTO E INSTALAÇÃO. AF_06/2016</t>
  </si>
  <si>
    <t>Hidrante Sistema TIPO1 - Mangotinho com ponto de tomada de água para mangueira de 40mm  -FORNECIMENTO E INSTALAÇÃO</t>
  </si>
  <si>
    <t>DEMOLIÇÃO DE LAJES, DE FORMA MECANIZADA COM MARTELETE, SEM REAPROVEITAMENTO.AF_12/2017</t>
  </si>
  <si>
    <t>ARMAÇÃO DE LAJE DE UMA ESTRUTURA CONVENCIONAL DE CONCRETO ARMADO EM UMA EDIFICAÇÃO TÉRREA OU SOBRADO UTILIZANDO AÇO CA-50 DE 8,0 MM - MONTAGEM. AF_12/2015</t>
  </si>
  <si>
    <t>COMPACTAÇÃO MECÂNICA DE SOLO PARA EXECUÇÃO DE RADIER, COM COMPACTADOR DE SOLOS TIPO PLACA VIBRATÓRIA. AF_09/2017</t>
  </si>
  <si>
    <t>CONCRETO FCK=25MPA, TRAÇO1:2,3:2,7 (CIMENTO/ AREIA MÉDIA/ BRITA1) - PREPARO MECÂNICO COM BETONEIRA 400 L. AF_07/2016</t>
  </si>
  <si>
    <t>CAIXA RETANGULAR 4"X2" MÉDIA (1,30M DO PISO), METÁLICA, INSTALADA EM PAREDE - FORNECIMENTO E INSTALAÇÃO. AF_12/2015</t>
  </si>
  <si>
    <t>CABO DE COBRE FLEXÍVEL ISOLADO, 1,5MM², ANTI-CHAMA 450/ 750V, PARA CIRCUITOS TERMINAIS - FORNECIMENTO E INSTALAÇÃO. AF_12/2015</t>
  </si>
  <si>
    <t>CABO DE COBRE FLEXÍVEL ISOLADO, 2,5MM², ANTI-CHAMA 450/ 750V, PARA CIRCUITOS TERMINAIS - FORNECIMENTO E INSTALAÇÃO. AF_12/2015</t>
  </si>
  <si>
    <t>DISJUNTOR BIPOLAR TIPO DIN, CORRENTE NOMINAL DE 16A- FORNECIMENTO E INSTALAÇÃO.AF_10/2020</t>
  </si>
  <si>
    <t>DISJUNTOR BIPOLAR TIPO DIN, CORRENTE NOMINAL DE 20A- FORNECIMENTO E INSTALAÇÃO. AF_10/2020</t>
  </si>
  <si>
    <t>ELETRODUTO FLEXÍVEL CORRUGADO REFORÇADO, PVC, DN25MM (3/4"), PARA CIRCUITOS TERMINAIS, INSTALADO EM FORRO - FORNECIMENTO E INSTALAÇÃO. AF_12/2015</t>
  </si>
  <si>
    <t>ELETRODUTO DE AÇO GALVANIZADO, CLASSE LEVE, DN20MM(3/4’’), APARENTE, INSTALADO EM PAREDE - FORNECIMENTO E INSTALAÇÃO. AF_11/2016_P</t>
  </si>
  <si>
    <t>TOMADA (1MÓDULO), 2P+T10A, INCLUINDO SUPORTE E PLACA- FORNECIMENTO E INSTALAÇÃO.AF_12/2015</t>
  </si>
  <si>
    <t>CAIXA RETANGULAR 4"X2" MÉDIA (1,30MDOPISO), METÁLICA, INSTALADA EM PAREDE- FORNECIMENTO E INSTALAÇÃO. AF_12/2015</t>
  </si>
  <si>
    <t>ELETRODUTO DE AÇO GALVANIZADO, CLASSELEVE, DN20MM (3/4’’), APARENTE, INSTALADO EM PAREDE - FORNECIMENTO E INSTALAÇÃO. AF_11/2016_P</t>
  </si>
  <si>
    <t>Descarga/ Descarte/ Recolhimento de tubos e/ou peças, equipamentos e limpeza de corrente das instalações</t>
  </si>
  <si>
    <t>Acompanhamento do processo, até a emissão do alvará, e/ou notificação de item do escopo da contratação.</t>
  </si>
  <si>
    <t>Barra de apoio reta em aço inox 40 cm com ferragens</t>
  </si>
  <si>
    <t>Barra de apoio reta em aço inox 80 cm com ferragens</t>
  </si>
  <si>
    <t>Remanejo do espelho do sanitário acessivel</t>
  </si>
  <si>
    <t>16.12</t>
  </si>
  <si>
    <t>16.13</t>
  </si>
  <si>
    <t>16.14</t>
  </si>
  <si>
    <t>7.1.3</t>
  </si>
  <si>
    <t>Retirada de rodapés em madeira</t>
  </si>
  <si>
    <t>3.15.7</t>
  </si>
  <si>
    <t>Rodapés em Poliestireno, h=10cm, branco, modelo liso. Ref. Santa Luzia, Espaçofloor. Barra 2,20m</t>
  </si>
  <si>
    <t>Fechadura Digital modelo FR 330 Intelbras</t>
  </si>
  <si>
    <t>Refletor LED tipo Holofote Verde - 1x50W/Bivolt, IP67.  (Ligar no Timer da Ilum. Externa)</t>
  </si>
  <si>
    <t>AR CONDICIONADO AUTOATENDIMENTO</t>
  </si>
  <si>
    <t>AR CONDICIONADO CENTRAL</t>
  </si>
  <si>
    <t>2.11</t>
  </si>
  <si>
    <t>2.12</t>
  </si>
  <si>
    <t>2.13</t>
  </si>
  <si>
    <t>2.14</t>
  </si>
  <si>
    <t>2.15</t>
  </si>
  <si>
    <t>2.16</t>
  </si>
  <si>
    <t>2.17</t>
  </si>
  <si>
    <t>2.18</t>
  </si>
  <si>
    <t>2.19</t>
  </si>
  <si>
    <t>2.20</t>
  </si>
  <si>
    <t>2.21</t>
  </si>
  <si>
    <t>2.22</t>
  </si>
  <si>
    <t>12.8</t>
  </si>
  <si>
    <t>3.18</t>
  </si>
  <si>
    <t>3.19</t>
  </si>
  <si>
    <t>3.20</t>
  </si>
  <si>
    <t>3.21</t>
  </si>
  <si>
    <t>3.22</t>
  </si>
  <si>
    <t>3.22.1</t>
  </si>
  <si>
    <t>3.22.2</t>
  </si>
  <si>
    <t>3.22.3</t>
  </si>
  <si>
    <t>3.23</t>
  </si>
  <si>
    <t>3.24</t>
  </si>
  <si>
    <t>3.25</t>
  </si>
  <si>
    <t>3.26</t>
  </si>
  <si>
    <t>3.27</t>
  </si>
  <si>
    <t>3.28</t>
  </si>
  <si>
    <t>3.29</t>
  </si>
  <si>
    <t>3.30</t>
  </si>
  <si>
    <t>3.31</t>
  </si>
  <si>
    <t>3.32</t>
  </si>
  <si>
    <t>3.33</t>
  </si>
  <si>
    <t>3.34</t>
  </si>
  <si>
    <t>3.35</t>
  </si>
  <si>
    <t>5.7</t>
  </si>
  <si>
    <t>5.8</t>
  </si>
  <si>
    <t>5.9</t>
  </si>
  <si>
    <t>8.11</t>
  </si>
  <si>
    <t>8.12</t>
  </si>
  <si>
    <t>8.13</t>
  </si>
  <si>
    <t>8.14</t>
  </si>
  <si>
    <t>8.15</t>
  </si>
  <si>
    <t>8.16</t>
  </si>
  <si>
    <t>8.17</t>
  </si>
  <si>
    <t>8.18</t>
  </si>
  <si>
    <t>8.19</t>
  </si>
  <si>
    <t>8.20</t>
  </si>
  <si>
    <t>8.21</t>
  </si>
  <si>
    <t>8.22</t>
  </si>
  <si>
    <t>8.23</t>
  </si>
  <si>
    <t>8.24</t>
  </si>
  <si>
    <t>8.25</t>
  </si>
  <si>
    <t>8.26</t>
  </si>
  <si>
    <t>12.9</t>
  </si>
  <si>
    <t>12.10</t>
  </si>
  <si>
    <t>12.11</t>
  </si>
  <si>
    <t>12.12</t>
  </si>
  <si>
    <t>12.13</t>
  </si>
  <si>
    <t>12.14</t>
  </si>
  <si>
    <t>12.15</t>
  </si>
  <si>
    <t>12.16</t>
  </si>
  <si>
    <t>12.17</t>
  </si>
  <si>
    <r>
      <rPr>
        <b/>
        <sz val="10"/>
        <rFont val="Calibri"/>
        <family val="2"/>
      </rPr>
      <t>Chave Reversora</t>
    </r>
    <r>
      <rPr>
        <sz val="10"/>
        <rFont val="Calibri"/>
        <family val="2"/>
      </rPr>
      <t xml:space="preserve"> 40A com 04 câmaras, 3 posições (Instalar na sala do Nobreak)</t>
    </r>
  </si>
  <si>
    <t xml:space="preserve"> OBRAS CIVIS, ELÉTRICAS, LÓGICAS E MECÂNICAS PARA REVITALIZAÇÃO DA AGÊNCIA NOVA BASSANO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</si>
</sst>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 #,##0.00\ ;\-* #,##0.00\ ;* \-#\ ;@\ "/>
    <numFmt numFmtId="165" formatCode="_(* #,##0.00_);_(* \(#,##0.00\);_(* \-??_);_(@_)"/>
    <numFmt numFmtId="166" formatCode="_(&quot;R$ &quot;* #,##0.00_);_(&quot;R$ &quot;* \(#,##0.00\);_(&quot;R$ &quot;* &quot;-&quot;??_);_(@_)"/>
    <numFmt numFmtId="167" formatCode="_([$€-2]* #,##0.00_);_([$€-2]* \(#,##0.00\);_([$€-2]* &quot;-&quot;??_)"/>
    <numFmt numFmtId="168" formatCode="#,##0.00;[Red]#,##0.00"/>
    <numFmt numFmtId="169" formatCode="#,##0.0"/>
    <numFmt numFmtId="170" formatCode="00"/>
    <numFmt numFmtId="171" formatCode="0.0"/>
  </numFmts>
  <fonts count="49"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u/>
      <sz val="10"/>
      <color theme="11"/>
      <name val="MS Sans Serif"/>
    </font>
    <font>
      <sz val="8"/>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sz val="10"/>
      <name val="Calibri"/>
      <family val="2"/>
    </font>
    <font>
      <vertAlign val="superscript"/>
      <sz val="8"/>
      <name val="Arial"/>
      <family val="2"/>
    </font>
    <font>
      <sz val="11"/>
      <color rgb="FF006100"/>
      <name val="Calibri"/>
      <family val="2"/>
      <scheme val="minor"/>
    </font>
    <font>
      <b/>
      <sz val="10"/>
      <name val="Calibri"/>
      <family val="2"/>
    </font>
    <font>
      <b/>
      <sz val="10"/>
      <name val="Arial"/>
      <family val="2"/>
    </font>
  </fonts>
  <fills count="21">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rgb="FFC6EFCE"/>
      </patternFill>
    </fill>
  </fills>
  <borders count="49">
    <border>
      <left/>
      <right/>
      <top/>
      <bottom/>
      <diagonal/>
    </border>
    <border>
      <left/>
      <right/>
      <top style="hair">
        <color auto="1"/>
      </top>
      <bottom style="hair">
        <color auto="1"/>
      </bottom>
      <diagonal/>
    </border>
    <border>
      <left/>
      <right/>
      <top/>
      <bottom style="thin">
        <color auto="1"/>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theme="3"/>
      </right>
      <top/>
      <bottom style="medium">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hair">
        <color theme="3"/>
      </top>
      <bottom style="thin">
        <color theme="3"/>
      </bottom>
      <diagonal/>
    </border>
    <border>
      <left style="hair">
        <color theme="3"/>
      </left>
      <right/>
      <top style="thin">
        <color theme="3"/>
      </top>
      <bottom style="thin">
        <color theme="3"/>
      </bottom>
      <diagonal/>
    </border>
    <border>
      <left style="hair">
        <color theme="3"/>
      </left>
      <right/>
      <top style="thin">
        <color theme="3"/>
      </top>
      <bottom style="hair">
        <color theme="3"/>
      </bottom>
      <diagonal/>
    </border>
    <border>
      <left/>
      <right style="hair">
        <color auto="1"/>
      </right>
      <top style="hair">
        <color theme="3"/>
      </top>
      <bottom style="hair">
        <color theme="3"/>
      </bottom>
      <diagonal/>
    </border>
    <border>
      <left style="hair">
        <color auto="1"/>
      </left>
      <right/>
      <top style="hair">
        <color theme="3"/>
      </top>
      <bottom style="hair">
        <color theme="3"/>
      </bottom>
      <diagonal/>
    </border>
    <border>
      <left style="hair">
        <color theme="3"/>
      </left>
      <right/>
      <top/>
      <bottom style="medium">
        <color theme="3"/>
      </bottom>
      <diagonal/>
    </border>
    <border>
      <left/>
      <right style="hair">
        <color theme="3"/>
      </right>
      <top style="hair">
        <color theme="3"/>
      </top>
      <bottom style="hair">
        <color theme="3"/>
      </bottom>
      <diagonal/>
    </border>
    <border>
      <left/>
      <right style="hair">
        <color theme="3"/>
      </right>
      <top style="thin">
        <color theme="3"/>
      </top>
      <bottom style="thin">
        <color theme="3"/>
      </bottom>
      <diagonal/>
    </border>
    <border>
      <left/>
      <right style="hair">
        <color theme="3"/>
      </right>
      <top style="thin">
        <color theme="3"/>
      </top>
      <bottom style="hair">
        <color theme="3"/>
      </bottom>
      <diagonal/>
    </border>
    <border>
      <left/>
      <right style="hair">
        <color theme="3"/>
      </right>
      <top style="thin">
        <color theme="3"/>
      </top>
      <bottom style="medium">
        <color theme="3"/>
      </bottom>
      <diagonal/>
    </border>
    <border>
      <left/>
      <right style="hair">
        <color theme="3"/>
      </right>
      <top/>
      <bottom style="medium">
        <color theme="3"/>
      </bottom>
      <diagonal/>
    </border>
    <border>
      <left style="hair">
        <color theme="3"/>
      </left>
      <right style="hair">
        <color theme="3"/>
      </right>
      <top/>
      <bottom style="hair">
        <color theme="3"/>
      </bottom>
      <diagonal/>
    </border>
    <border>
      <left style="hair">
        <color indexed="64"/>
      </left>
      <right style="hair">
        <color indexed="64"/>
      </right>
      <top style="hair">
        <color indexed="64"/>
      </top>
      <bottom style="hair">
        <color indexed="64"/>
      </bottom>
      <diagonal/>
    </border>
    <border>
      <left style="hair">
        <color theme="3"/>
      </left>
      <right style="hair">
        <color theme="3"/>
      </right>
      <top/>
      <bottom/>
      <diagonal/>
    </border>
  </borders>
  <cellStyleXfs count="85">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4" fontId="17" fillId="0" borderId="0" applyBorder="0" applyProtection="0"/>
    <xf numFmtId="43" fontId="1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3" fillId="0" borderId="0" applyFill="0" applyBorder="0" applyAlignment="0" applyProtection="0"/>
    <xf numFmtId="166" fontId="3" fillId="0" borderId="0" applyFill="0" applyBorder="0" applyAlignment="0" applyProtection="0"/>
    <xf numFmtId="9" fontId="3" fillId="0" borderId="0" applyFill="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5"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9" fillId="12" borderId="0" applyNumberFormat="0" applyBorder="0" applyAlignment="0" applyProtection="0"/>
    <xf numFmtId="0" fontId="30" fillId="13" borderId="25" applyNumberFormat="0" applyAlignment="0" applyProtection="0"/>
    <xf numFmtId="0" fontId="31" fillId="14" borderId="26" applyNumberFormat="0" applyAlignment="0" applyProtection="0"/>
    <xf numFmtId="0" fontId="32" fillId="0" borderId="27" applyNumberFormat="0" applyFill="0" applyAlignment="0" applyProtection="0"/>
    <xf numFmtId="0" fontId="28" fillId="11"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1" borderId="0" applyNumberFormat="0" applyBorder="0" applyAlignment="0" applyProtection="0"/>
    <xf numFmtId="0" fontId="28" fillId="18" borderId="0" applyNumberFormat="0" applyBorder="0" applyAlignment="0" applyProtection="0"/>
    <xf numFmtId="0" fontId="33" fillId="9" borderId="25" applyNumberFormat="0" applyAlignment="0" applyProtection="0"/>
    <xf numFmtId="167" fontId="3" fillId="0" borderId="0" applyFont="0" applyFill="0" applyBorder="0" applyAlignment="0" applyProtection="0"/>
    <xf numFmtId="0" fontId="34" fillId="19" borderId="0" applyNumberFormat="0" applyBorder="0" applyAlignment="0" applyProtection="0"/>
    <xf numFmtId="0" fontId="35" fillId="9" borderId="0" applyNumberFormat="0" applyBorder="0" applyAlignment="0" applyProtection="0"/>
    <xf numFmtId="0" fontId="3" fillId="6" borderId="28" applyNumberFormat="0" applyAlignment="0" applyProtection="0"/>
    <xf numFmtId="0" fontId="36" fillId="13" borderId="2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30" applyNumberFormat="0" applyFill="0" applyAlignment="0" applyProtection="0"/>
    <xf numFmtId="0" fontId="40" fillId="0" borderId="0" applyNumberFormat="0" applyFill="0" applyBorder="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0" borderId="3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 fillId="0" borderId="0"/>
    <xf numFmtId="0" fontId="14" fillId="0" borderId="0"/>
    <xf numFmtId="0" fontId="46" fillId="20" borderId="0" applyNumberFormat="0" applyBorder="0" applyAlignment="0" applyProtection="0"/>
  </cellStyleXfs>
  <cellXfs count="242">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8" fillId="0" borderId="0" xfId="11" applyFont="1" applyBorder="1" applyAlignment="1">
      <alignment horizontal="justify" vertical="center" wrapText="1"/>
    </xf>
    <xf numFmtId="0" fontId="5" fillId="0" borderId="14" xfId="0" applyNumberFormat="1" applyFont="1" applyFill="1" applyBorder="1" applyAlignment="1" applyProtection="1">
      <alignment horizontal="right" vertical="center" wrapText="1"/>
      <protection hidden="1"/>
    </xf>
    <xf numFmtId="0" fontId="5" fillId="0" borderId="14" xfId="0" applyFont="1" applyFill="1" applyBorder="1" applyAlignment="1" applyProtection="1">
      <alignment horizontal="justify" vertical="center" wrapText="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4" fontId="7" fillId="0" borderId="22" xfId="0" applyNumberFormat="1" applyFont="1" applyFill="1" applyBorder="1" applyAlignment="1" applyProtection="1">
      <alignment horizontal="right" vertical="center" wrapText="1"/>
      <protection hidden="1"/>
    </xf>
    <xf numFmtId="4" fontId="7" fillId="0" borderId="19" xfId="0" applyNumberFormat="1" applyFont="1" applyFill="1" applyBorder="1" applyAlignment="1" applyProtection="1">
      <alignment horizontal="right" vertical="center" wrapText="1"/>
      <protection locked="0"/>
    </xf>
    <xf numFmtId="4" fontId="7" fillId="0" borderId="37" xfId="0" applyNumberFormat="1" applyFont="1" applyFill="1" applyBorder="1" applyAlignment="1" applyProtection="1">
      <alignment horizontal="right" vertical="center" wrapText="1"/>
      <protection hidden="1"/>
    </xf>
    <xf numFmtId="4" fontId="7" fillId="0" borderId="14" xfId="0" applyNumberFormat="1"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right" vertical="center" wrapText="1"/>
      <protection hidden="1"/>
    </xf>
    <xf numFmtId="4" fontId="7" fillId="0" borderId="41" xfId="0" applyNumberFormat="1" applyFont="1" applyFill="1" applyBorder="1" applyAlignment="1" applyProtection="1">
      <alignment horizontal="right" vertical="center" wrapText="1"/>
      <protection hidden="1"/>
    </xf>
    <xf numFmtId="2" fontId="7" fillId="0" borderId="43" xfId="0" applyNumberFormat="1" applyFont="1" applyFill="1" applyBorder="1" applyAlignment="1" applyProtection="1">
      <alignment horizontal="center" vertical="center" wrapText="1"/>
      <protection hidden="1"/>
    </xf>
    <xf numFmtId="1" fontId="7" fillId="2" borderId="15" xfId="0" applyNumberFormat="1" applyFont="1" applyFill="1" applyBorder="1" applyAlignment="1" applyProtection="1">
      <alignment horizontal="right" vertical="top" wrapText="1"/>
      <protection hidden="1"/>
    </xf>
    <xf numFmtId="1" fontId="7" fillId="2" borderId="15" xfId="0" applyNumberFormat="1" applyFont="1" applyFill="1" applyBorder="1" applyAlignment="1" applyProtection="1">
      <alignment horizontal="left" vertical="top" wrapText="1"/>
      <protection hidden="1"/>
    </xf>
    <xf numFmtId="4" fontId="7" fillId="2" borderId="15" xfId="0" applyNumberFormat="1" applyFont="1" applyFill="1" applyBorder="1" applyAlignment="1" applyProtection="1">
      <alignment horizontal="center" vertical="top" wrapText="1"/>
      <protection hidden="1"/>
    </xf>
    <xf numFmtId="168" fontId="7" fillId="2" borderId="19" xfId="0" applyNumberFormat="1" applyFont="1" applyFill="1" applyBorder="1" applyAlignment="1" applyProtection="1">
      <alignment horizontal="right" vertical="top" wrapText="1"/>
      <protection locked="0"/>
    </xf>
    <xf numFmtId="4" fontId="7" fillId="2" borderId="15" xfId="0" applyNumberFormat="1" applyFont="1" applyFill="1" applyBorder="1" applyAlignment="1" applyProtection="1">
      <alignment vertical="top" wrapText="1"/>
      <protection hidden="1"/>
    </xf>
    <xf numFmtId="0" fontId="6" fillId="0" borderId="0" xfId="0" applyFont="1" applyFill="1" applyAlignment="1" applyProtection="1">
      <alignment vertical="top" wrapText="1"/>
      <protection hidden="1"/>
    </xf>
    <xf numFmtId="0" fontId="7" fillId="2" borderId="15" xfId="0" applyFont="1" applyFill="1" applyBorder="1" applyAlignment="1" applyProtection="1">
      <alignment vertical="top" wrapText="1"/>
      <protection hidden="1"/>
    </xf>
    <xf numFmtId="0" fontId="7" fillId="2" borderId="15" xfId="0" applyFont="1" applyFill="1" applyBorder="1" applyAlignment="1" applyProtection="1">
      <alignment horizontal="center" vertical="top" wrapText="1"/>
      <protection hidden="1"/>
    </xf>
    <xf numFmtId="1" fontId="7" fillId="2" borderId="15" xfId="0" applyNumberFormat="1" applyFont="1" applyFill="1" applyBorder="1" applyAlignment="1" applyProtection="1">
      <alignment horizontal="left" vertical="center" wrapText="1"/>
      <protection hidden="1"/>
    </xf>
    <xf numFmtId="4" fontId="7" fillId="2" borderId="15" xfId="0" applyNumberFormat="1" applyFont="1" applyFill="1" applyBorder="1" applyAlignment="1" applyProtection="1">
      <alignment horizontal="center" vertical="center" wrapText="1"/>
      <protection hidden="1"/>
    </xf>
    <xf numFmtId="168" fontId="7" fillId="2" borderId="19" xfId="0" applyNumberFormat="1" applyFont="1" applyFill="1" applyBorder="1" applyAlignment="1" applyProtection="1">
      <alignment horizontal="right" vertical="center" wrapText="1"/>
      <protection locked="0"/>
    </xf>
    <xf numFmtId="4" fontId="7" fillId="2" borderId="15" xfId="0" applyNumberFormat="1" applyFont="1" applyFill="1" applyBorder="1" applyAlignment="1" applyProtection="1">
      <alignment vertical="center" wrapText="1"/>
      <protection hidden="1"/>
    </xf>
    <xf numFmtId="0" fontId="7" fillId="0" borderId="15" xfId="0" applyNumberFormat="1" applyFont="1" applyFill="1" applyBorder="1" applyAlignment="1" applyProtection="1">
      <alignment horizontal="right" vertical="center" wrapText="1"/>
      <protection hidden="1"/>
    </xf>
    <xf numFmtId="4" fontId="44" fillId="0" borderId="41" xfId="14" applyNumberFormat="1" applyFont="1" applyFill="1" applyBorder="1" applyAlignment="1" applyProtection="1">
      <alignment horizontal="center" vertical="center"/>
      <protection hidden="1"/>
    </xf>
    <xf numFmtId="4" fontId="7" fillId="0" borderId="34" xfId="0" applyNumberFormat="1" applyFont="1" applyFill="1" applyBorder="1" applyAlignment="1" applyProtection="1">
      <alignment horizontal="right" vertical="center" wrapText="1"/>
      <protection hidden="1"/>
    </xf>
    <xf numFmtId="2" fontId="44" fillId="0" borderId="15" xfId="0" applyNumberFormat="1" applyFont="1" applyFill="1" applyBorder="1" applyAlignment="1" applyProtection="1">
      <alignment vertical="center" wrapText="1"/>
      <protection hidden="1"/>
    </xf>
    <xf numFmtId="4" fontId="44" fillId="0" borderId="15" xfId="14" applyNumberFormat="1" applyFont="1" applyBorder="1" applyAlignment="1" applyProtection="1">
      <alignment horizontal="center" vertical="center"/>
      <protection hidden="1"/>
    </xf>
    <xf numFmtId="1" fontId="7" fillId="2" borderId="15" xfId="0" applyNumberFormat="1" applyFont="1" applyFill="1" applyBorder="1" applyAlignment="1" applyProtection="1">
      <alignment horizontal="right" vertical="center" wrapText="1"/>
      <protection hidden="1"/>
    </xf>
    <xf numFmtId="0" fontId="7" fillId="2" borderId="15" xfId="0" applyFont="1" applyFill="1" applyBorder="1" applyAlignment="1" applyProtection="1">
      <alignment horizontal="center" vertical="center" wrapText="1"/>
      <protection hidden="1"/>
    </xf>
    <xf numFmtId="0" fontId="7" fillId="2" borderId="15" xfId="0" applyFont="1" applyFill="1" applyBorder="1" applyAlignment="1" applyProtection="1">
      <alignment vertical="center" wrapText="1"/>
      <protection hidden="1"/>
    </xf>
    <xf numFmtId="0" fontId="5" fillId="0" borderId="0" xfId="0" applyFont="1" applyFill="1" applyAlignment="1" applyProtection="1">
      <alignment horizontal="left" vertical="center"/>
      <protection hidden="1"/>
    </xf>
    <xf numFmtId="10" fontId="12" fillId="0" borderId="1" xfId="0" applyNumberFormat="1" applyFont="1" applyFill="1" applyBorder="1" applyAlignment="1" applyProtection="1">
      <alignment horizontal="right" vertical="center" wrapText="1"/>
      <protection hidden="1"/>
    </xf>
    <xf numFmtId="4" fontId="5" fillId="0" borderId="0" xfId="0" applyNumberFormat="1" applyFont="1" applyFill="1" applyAlignment="1" applyProtection="1">
      <alignment horizontal="left" vertical="center" wrapText="1"/>
      <protection hidden="1"/>
    </xf>
    <xf numFmtId="0" fontId="11" fillId="0" borderId="0"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locked="0"/>
    </xf>
    <xf numFmtId="4" fontId="11" fillId="0" borderId="0" xfId="0" applyNumberFormat="1" applyFont="1" applyFill="1" applyBorder="1" applyAlignment="1" applyProtection="1">
      <alignment horizontal="right" vertical="center" wrapText="1"/>
      <protection hidden="1"/>
    </xf>
    <xf numFmtId="4" fontId="7" fillId="0" borderId="8" xfId="0" applyNumberFormat="1" applyFont="1" applyFill="1" applyBorder="1" applyAlignment="1" applyProtection="1">
      <alignment horizontal="center" vertical="center" wrapText="1"/>
      <protection locked="0"/>
    </xf>
    <xf numFmtId="0" fontId="11" fillId="0" borderId="7" xfId="0" applyFont="1" applyFill="1" applyBorder="1" applyAlignment="1" applyProtection="1">
      <alignment horizontal="right" vertical="center" wrapText="1"/>
      <protection hidden="1"/>
    </xf>
    <xf numFmtId="0" fontId="7" fillId="0" borderId="7" xfId="0" applyFont="1" applyFill="1" applyBorder="1" applyAlignment="1" applyProtection="1">
      <alignment horizontal="center" vertical="center" wrapText="1"/>
      <protection locked="0"/>
    </xf>
    <xf numFmtId="4" fontId="11" fillId="0" borderId="7" xfId="0" applyNumberFormat="1" applyFont="1" applyFill="1" applyBorder="1" applyAlignment="1" applyProtection="1">
      <alignment horizontal="right" vertical="center" wrapText="1"/>
      <protection hidden="1"/>
    </xf>
    <xf numFmtId="0" fontId="5"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4" fontId="7" fillId="0" borderId="16" xfId="0" applyNumberFormat="1" applyFont="1" applyFill="1" applyBorder="1" applyAlignment="1" applyProtection="1">
      <alignment horizontal="right" vertical="center" wrapText="1"/>
      <protection hidden="1"/>
    </xf>
    <xf numFmtId="4" fontId="10" fillId="0" borderId="24" xfId="0" applyNumberFormat="1" applyFont="1" applyFill="1" applyBorder="1" applyAlignment="1" applyProtection="1">
      <alignment horizontal="center" vertical="center" wrapText="1"/>
      <protection hidden="1"/>
    </xf>
    <xf numFmtId="4" fontId="10" fillId="0" borderId="20" xfId="0" applyNumberFormat="1" applyFont="1" applyFill="1" applyBorder="1" applyAlignment="1" applyProtection="1">
      <alignment horizontal="center" vertical="center" wrapText="1"/>
      <protection hidden="1"/>
    </xf>
    <xf numFmtId="0" fontId="7" fillId="2" borderId="15" xfId="0" applyFont="1" applyFill="1" applyBorder="1" applyAlignment="1" applyProtection="1">
      <alignment horizontal="right" vertical="center" wrapText="1"/>
      <protection hidden="1"/>
    </xf>
    <xf numFmtId="168" fontId="7" fillId="2" borderId="19" xfId="0" applyNumberFormat="1" applyFont="1" applyFill="1" applyBorder="1" applyAlignment="1" applyProtection="1">
      <alignment horizontal="right" vertical="center" wrapText="1"/>
      <protection hidden="1"/>
    </xf>
    <xf numFmtId="0" fontId="7" fillId="0" borderId="15" xfId="0" applyFont="1" applyFill="1" applyBorder="1" applyAlignment="1" applyProtection="1">
      <alignment horizontal="justify" vertical="center" wrapText="1"/>
      <protection hidden="1"/>
    </xf>
    <xf numFmtId="4" fontId="7" fillId="0" borderId="15" xfId="0" applyNumberFormat="1" applyFont="1" applyFill="1" applyBorder="1" applyAlignment="1" applyProtection="1">
      <alignment horizontal="center" vertical="center" wrapText="1"/>
      <protection hidden="1"/>
    </xf>
    <xf numFmtId="0" fontId="7" fillId="0" borderId="41" xfId="0" applyFont="1" applyFill="1" applyBorder="1" applyAlignment="1" applyProtection="1">
      <alignment horizontal="center" vertical="center" wrapText="1"/>
      <protection hidden="1"/>
    </xf>
    <xf numFmtId="4" fontId="44" fillId="0" borderId="15" xfId="14" applyNumberFormat="1" applyFont="1" applyFill="1" applyBorder="1" applyAlignment="1" applyProtection="1">
      <alignment horizontal="center" vertical="center"/>
      <protection hidden="1"/>
    </xf>
    <xf numFmtId="4" fontId="44" fillId="0" borderId="38" xfId="0" applyNumberFormat="1" applyFont="1" applyFill="1" applyBorder="1" applyAlignment="1" applyProtection="1">
      <alignment horizontal="right" vertical="center" wrapText="1"/>
      <protection locked="0"/>
    </xf>
    <xf numFmtId="4" fontId="44" fillId="0" borderId="39" xfId="0" applyNumberFormat="1" applyFont="1" applyFill="1" applyBorder="1" applyAlignment="1" applyProtection="1">
      <alignment horizontal="right" vertical="center" wrapText="1"/>
      <protection locked="0"/>
    </xf>
    <xf numFmtId="4" fontId="44" fillId="0" borderId="39" xfId="0" applyNumberFormat="1" applyFont="1" applyBorder="1" applyAlignment="1" applyProtection="1">
      <alignment horizontal="right" vertical="center"/>
      <protection hidden="1"/>
    </xf>
    <xf numFmtId="4" fontId="7" fillId="0" borderId="19" xfId="0" applyNumberFormat="1" applyFont="1" applyFill="1" applyBorder="1" applyAlignment="1" applyProtection="1">
      <alignment horizontal="right" vertical="center"/>
      <protection locked="0"/>
    </xf>
    <xf numFmtId="4" fontId="7" fillId="0" borderId="41" xfId="0" applyNumberFormat="1" applyFont="1" applyFill="1" applyBorder="1" applyAlignment="1" applyProtection="1">
      <alignment horizontal="right" vertical="center" wrapText="1"/>
      <protection locked="0"/>
    </xf>
    <xf numFmtId="4" fontId="7" fillId="0" borderId="19" xfId="14" applyNumberFormat="1" applyFont="1" applyFill="1" applyBorder="1" applyAlignment="1" applyProtection="1">
      <alignment horizontal="right" vertical="center"/>
      <protection locked="0"/>
    </xf>
    <xf numFmtId="4" fontId="7" fillId="0" borderId="19" xfId="84" applyNumberFormat="1" applyFont="1" applyFill="1" applyBorder="1" applyAlignment="1" applyProtection="1">
      <alignment horizontal="right" vertical="center"/>
      <protection locked="0"/>
    </xf>
    <xf numFmtId="0" fontId="5" fillId="0" borderId="18" xfId="0" applyNumberFormat="1" applyFont="1" applyFill="1" applyBorder="1" applyAlignment="1" applyProtection="1">
      <alignment horizontal="right" vertical="center" wrapText="1"/>
      <protection hidden="1"/>
    </xf>
    <xf numFmtId="4" fontId="5" fillId="0" borderId="24" xfId="0" applyNumberFormat="1" applyFont="1" applyFill="1" applyBorder="1" applyAlignment="1" applyProtection="1">
      <alignment horizontal="right" vertical="center" wrapText="1"/>
      <protection hidden="1"/>
    </xf>
    <xf numFmtId="4" fontId="5" fillId="0" borderId="20" xfId="0" applyNumberFormat="1" applyFont="1" applyFill="1" applyBorder="1" applyAlignment="1" applyProtection="1">
      <alignment horizontal="right" vertical="center" wrapText="1"/>
      <protection hidden="1"/>
    </xf>
    <xf numFmtId="4" fontId="5" fillId="0" borderId="18" xfId="0" applyNumberFormat="1" applyFont="1" applyFill="1" applyBorder="1" applyAlignment="1" applyProtection="1">
      <alignment horizontal="right" vertical="center" wrapText="1"/>
      <protection hidden="1"/>
    </xf>
    <xf numFmtId="4" fontId="6" fillId="0" borderId="0" xfId="0" applyNumberFormat="1" applyFont="1" applyFill="1" applyAlignment="1" applyProtection="1">
      <alignment vertical="center" wrapText="1"/>
      <protection hidden="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4" fontId="7" fillId="0" borderId="9" xfId="0" applyNumberFormat="1" applyFont="1" applyFill="1" applyBorder="1" applyAlignment="1" applyProtection="1">
      <alignment horizontal="center" vertical="center" wrapText="1"/>
      <protection hidden="1"/>
    </xf>
    <xf numFmtId="2" fontId="7" fillId="0" borderId="42" xfId="0" applyNumberFormat="1" applyFont="1" applyFill="1" applyBorder="1" applyAlignment="1" applyProtection="1">
      <alignment horizontal="center" vertical="center" wrapText="1"/>
      <protection hidden="1"/>
    </xf>
    <xf numFmtId="4" fontId="7" fillId="0" borderId="42" xfId="0" applyNumberFormat="1" applyFont="1" applyFill="1" applyBorder="1" applyAlignment="1" applyProtection="1">
      <alignment horizontal="right" vertical="center" wrapText="1"/>
      <protection hidden="1"/>
    </xf>
    <xf numFmtId="4" fontId="7" fillId="0" borderId="21" xfId="0" applyNumberFormat="1" applyFont="1" applyFill="1" applyBorder="1" applyAlignment="1" applyProtection="1">
      <alignment horizontal="right" vertical="center" wrapText="1"/>
      <protection hidden="1"/>
    </xf>
    <xf numFmtId="4" fontId="7" fillId="0" borderId="36" xfId="0" applyNumberFormat="1" applyFont="1" applyFill="1" applyBorder="1" applyAlignment="1" applyProtection="1">
      <alignment horizontal="right" vertical="center" wrapText="1"/>
      <protection hidden="1"/>
    </xf>
    <xf numFmtId="0" fontId="5" fillId="0" borderId="15" xfId="0" applyFont="1" applyFill="1" applyBorder="1" applyAlignment="1" applyProtection="1">
      <alignment horizontal="justify" vertical="center" wrapText="1"/>
      <protection hidden="1"/>
    </xf>
    <xf numFmtId="2" fontId="47" fillId="0" borderId="15" xfId="0" applyNumberFormat="1" applyFont="1" applyFill="1" applyBorder="1" applyAlignment="1" applyProtection="1">
      <alignment vertical="center" wrapText="1"/>
      <protection hidden="1"/>
    </xf>
    <xf numFmtId="0" fontId="5" fillId="0" borderId="1" xfId="0" applyNumberFormat="1" applyFont="1" applyFill="1" applyBorder="1" applyAlignment="1" applyProtection="1">
      <alignment horizontal="right" vertical="center" wrapText="1"/>
      <protection hidden="1"/>
    </xf>
    <xf numFmtId="0" fontId="5" fillId="0" borderId="15" xfId="0" applyNumberFormat="1" applyFont="1" applyFill="1" applyBorder="1" applyAlignment="1" applyProtection="1">
      <alignment horizontal="right" vertical="center" wrapText="1"/>
      <protection hidden="1"/>
    </xf>
    <xf numFmtId="3" fontId="7" fillId="0" borderId="15" xfId="0" applyNumberFormat="1" applyFont="1" applyFill="1" applyBorder="1" applyAlignment="1" applyProtection="1">
      <alignment horizontal="center" vertical="center" wrapText="1"/>
      <protection hidden="1"/>
    </xf>
    <xf numFmtId="2" fontId="7" fillId="0" borderId="41" xfId="0" applyNumberFormat="1" applyFont="1" applyFill="1" applyBorder="1" applyAlignment="1" applyProtection="1">
      <alignment horizontal="center" vertical="center" wrapText="1"/>
      <protection hidden="1"/>
    </xf>
    <xf numFmtId="4" fontId="7" fillId="0" borderId="19" xfId="0" applyNumberFormat="1" applyFont="1" applyFill="1" applyBorder="1" applyAlignment="1" applyProtection="1">
      <alignment horizontal="right" vertical="center" wrapText="1"/>
      <protection hidden="1"/>
    </xf>
    <xf numFmtId="4" fontId="7" fillId="0" borderId="15" xfId="0" applyNumberFormat="1" applyFont="1" applyFill="1" applyBorder="1" applyAlignment="1" applyProtection="1">
      <alignment horizontal="right" vertical="center" wrapText="1"/>
      <protection hidden="1"/>
    </xf>
    <xf numFmtId="2" fontId="7" fillId="0" borderId="15" xfId="0" applyNumberFormat="1" applyFont="1" applyFill="1" applyBorder="1" applyAlignment="1" applyProtection="1">
      <alignment horizontal="center" vertical="center" wrapText="1"/>
      <protection hidden="1"/>
    </xf>
    <xf numFmtId="0" fontId="7" fillId="2" borderId="15" xfId="0" applyFont="1" applyFill="1" applyBorder="1" applyAlignment="1" applyProtection="1">
      <alignment horizontal="justify" vertical="center" wrapText="1"/>
      <protection hidden="1"/>
    </xf>
    <xf numFmtId="0" fontId="5" fillId="2" borderId="15" xfId="0" applyFont="1" applyFill="1" applyBorder="1" applyAlignment="1" applyProtection="1">
      <alignment horizontal="justify" vertical="center" wrapText="1"/>
      <protection hidden="1"/>
    </xf>
    <xf numFmtId="2" fontId="7" fillId="2" borderId="15" xfId="0" applyNumberFormat="1" applyFont="1" applyFill="1" applyBorder="1" applyAlignment="1" applyProtection="1">
      <alignment horizontal="center" vertical="center" wrapText="1"/>
      <protection hidden="1"/>
    </xf>
    <xf numFmtId="4" fontId="44" fillId="2" borderId="41" xfId="14" applyNumberFormat="1" applyFont="1" applyFill="1" applyBorder="1" applyAlignment="1" applyProtection="1">
      <alignment horizontal="center" vertical="center"/>
      <protection hidden="1"/>
    </xf>
    <xf numFmtId="4" fontId="7" fillId="2" borderId="15" xfId="0" applyNumberFormat="1" applyFont="1" applyFill="1" applyBorder="1" applyAlignment="1" applyProtection="1">
      <alignment horizontal="right" vertical="center" wrapText="1"/>
      <protection hidden="1"/>
    </xf>
    <xf numFmtId="0" fontId="6" fillId="2" borderId="0" xfId="0" applyFont="1" applyFill="1" applyAlignment="1" applyProtection="1">
      <alignment vertical="center" wrapText="1"/>
      <protection hidden="1"/>
    </xf>
    <xf numFmtId="3" fontId="7" fillId="2" borderId="15"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pplyProtection="1">
      <alignment horizontal="right" vertical="center" wrapText="1"/>
      <protection locked="0"/>
    </xf>
    <xf numFmtId="4" fontId="7" fillId="2" borderId="19" xfId="0" applyNumberFormat="1" applyFont="1" applyFill="1" applyBorder="1" applyAlignment="1" applyProtection="1">
      <alignment horizontal="right" vertical="center" wrapText="1"/>
      <protection locked="0"/>
    </xf>
    <xf numFmtId="4" fontId="44" fillId="2" borderId="39" xfId="0" applyNumberFormat="1" applyFont="1" applyFill="1" applyBorder="1" applyAlignment="1" applyProtection="1">
      <alignment horizontal="right" vertical="center"/>
      <protection hidden="1"/>
    </xf>
    <xf numFmtId="0" fontId="7" fillId="2" borderId="15" xfId="0" applyNumberFormat="1" applyFont="1" applyFill="1" applyBorder="1" applyAlignment="1" applyProtection="1">
      <alignment horizontal="right" vertical="center" wrapText="1"/>
      <protection hidden="1"/>
    </xf>
    <xf numFmtId="0" fontId="7" fillId="2" borderId="17" xfId="0" applyNumberFormat="1" applyFont="1" applyFill="1" applyBorder="1" applyAlignment="1" applyProtection="1">
      <alignment horizontal="right" vertical="center" wrapText="1"/>
      <protection hidden="1"/>
    </xf>
    <xf numFmtId="0" fontId="5" fillId="2" borderId="17" xfId="0" applyFont="1" applyFill="1" applyBorder="1" applyAlignment="1" applyProtection="1">
      <alignment horizontal="justify" vertical="center" wrapText="1"/>
      <protection hidden="1"/>
    </xf>
    <xf numFmtId="4" fontId="7" fillId="2" borderId="17" xfId="0" applyNumberFormat="1" applyFont="1" applyFill="1" applyBorder="1" applyAlignment="1" applyProtection="1">
      <alignment horizontal="center" vertical="center" wrapText="1"/>
      <protection hidden="1"/>
    </xf>
    <xf numFmtId="0" fontId="7" fillId="2" borderId="17" xfId="0" applyFont="1" applyFill="1" applyBorder="1" applyAlignment="1" applyProtection="1">
      <alignment horizontal="justify" vertical="center" wrapText="1"/>
      <protection hidden="1"/>
    </xf>
    <xf numFmtId="0" fontId="7" fillId="0" borderId="17" xfId="0" applyFont="1" applyFill="1" applyBorder="1" applyAlignment="1" applyProtection="1">
      <alignment horizontal="justify" vertical="center" wrapText="1"/>
      <protection hidden="1"/>
    </xf>
    <xf numFmtId="4" fontId="7" fillId="0" borderId="17" xfId="0" applyNumberFormat="1" applyFont="1" applyFill="1" applyBorder="1" applyAlignment="1" applyProtection="1">
      <alignment horizontal="center" vertical="center" wrapText="1"/>
      <protection hidden="1"/>
    </xf>
    <xf numFmtId="2" fontId="7" fillId="2" borderId="17" xfId="0" applyNumberFormat="1" applyFont="1" applyFill="1" applyBorder="1" applyAlignment="1" applyProtection="1">
      <alignment horizontal="center" vertical="center" wrapText="1"/>
      <protection hidden="1"/>
    </xf>
    <xf numFmtId="1" fontId="7" fillId="2" borderId="15" xfId="0" applyNumberFormat="1" applyFont="1" applyFill="1" applyBorder="1" applyAlignment="1" applyProtection="1">
      <alignment horizontal="center" vertical="center" wrapText="1"/>
      <protection hidden="1"/>
    </xf>
    <xf numFmtId="0" fontId="5" fillId="0" borderId="17" xfId="0" applyFont="1" applyFill="1" applyBorder="1" applyAlignment="1" applyProtection="1">
      <alignment horizontal="justify" vertical="center" wrapText="1"/>
      <protection hidden="1"/>
    </xf>
    <xf numFmtId="0" fontId="7" fillId="0" borderId="17" xfId="0" applyNumberFormat="1" applyFont="1" applyFill="1" applyBorder="1" applyAlignment="1" applyProtection="1">
      <alignment horizontal="right" vertical="center" wrapText="1"/>
      <protection hidden="1"/>
    </xf>
    <xf numFmtId="169" fontId="7" fillId="0" borderId="15" xfId="0" applyNumberFormat="1" applyFont="1" applyFill="1" applyBorder="1" applyAlignment="1" applyProtection="1">
      <alignment horizontal="center" vertical="center" wrapText="1"/>
      <protection hidden="1"/>
    </xf>
    <xf numFmtId="1" fontId="7" fillId="0" borderId="15" xfId="0" applyNumberFormat="1" applyFont="1" applyFill="1" applyBorder="1" applyAlignment="1" applyProtection="1">
      <alignment horizontal="center" vertical="center" wrapText="1"/>
      <protection hidden="1"/>
    </xf>
    <xf numFmtId="170" fontId="7" fillId="0" borderId="15" xfId="0" applyNumberFormat="1" applyFont="1" applyFill="1" applyBorder="1" applyAlignment="1" applyProtection="1">
      <alignment horizontal="right" vertical="center" wrapText="1"/>
      <protection hidden="1"/>
    </xf>
    <xf numFmtId="170" fontId="7" fillId="0" borderId="41" xfId="0" applyNumberFormat="1" applyFont="1" applyFill="1" applyBorder="1" applyAlignment="1" applyProtection="1">
      <alignment horizontal="center" vertical="center" wrapText="1"/>
      <protection hidden="1"/>
    </xf>
    <xf numFmtId="0" fontId="7" fillId="0" borderId="15" xfId="0" applyFont="1" applyFill="1" applyBorder="1" applyAlignment="1" applyProtection="1">
      <alignment horizontal="justify" vertical="center"/>
      <protection hidden="1"/>
    </xf>
    <xf numFmtId="3" fontId="7" fillId="0" borderId="9" xfId="0" applyNumberFormat="1" applyFont="1" applyFill="1" applyBorder="1" applyAlignment="1" applyProtection="1">
      <alignment horizontal="center" vertical="center" wrapText="1"/>
      <protection hidden="1"/>
    </xf>
    <xf numFmtId="4" fontId="7" fillId="0" borderId="9" xfId="0" applyNumberFormat="1" applyFont="1" applyFill="1" applyBorder="1" applyAlignment="1" applyProtection="1">
      <alignment horizontal="right" vertical="center" wrapText="1"/>
      <protection hidden="1"/>
    </xf>
    <xf numFmtId="0" fontId="5" fillId="0" borderId="17" xfId="0" applyNumberFormat="1" applyFont="1" applyFill="1" applyBorder="1" applyAlignment="1" applyProtection="1">
      <alignment horizontal="right" vertical="center" wrapText="1"/>
      <protection hidden="1"/>
    </xf>
    <xf numFmtId="0" fontId="7" fillId="0" borderId="17" xfId="0" applyFont="1" applyFill="1" applyBorder="1" applyAlignment="1" applyProtection="1">
      <alignment horizontal="center" vertical="center" wrapText="1"/>
      <protection hidden="1"/>
    </xf>
    <xf numFmtId="4" fontId="7" fillId="0" borderId="46" xfId="0" applyNumberFormat="1" applyFont="1" applyFill="1" applyBorder="1" applyAlignment="1" applyProtection="1">
      <alignment horizontal="right" vertical="center" wrapText="1"/>
      <protection hidden="1"/>
    </xf>
    <xf numFmtId="4" fontId="7" fillId="0" borderId="46" xfId="0" applyNumberFormat="1" applyFont="1" applyFill="1" applyBorder="1" applyAlignment="1" applyProtection="1">
      <alignment horizontal="right" vertical="center" wrapText="1"/>
      <protection locked="0"/>
    </xf>
    <xf numFmtId="2" fontId="7" fillId="0" borderId="1" xfId="0" applyNumberFormat="1" applyFont="1" applyFill="1" applyBorder="1" applyAlignment="1" applyProtection="1">
      <alignment horizontal="center" vertical="center"/>
      <protection hidden="1"/>
    </xf>
    <xf numFmtId="4" fontId="7" fillId="2" borderId="46" xfId="0" applyNumberFormat="1" applyFont="1" applyFill="1" applyBorder="1" applyAlignment="1" applyProtection="1">
      <alignment horizontal="right" vertical="center"/>
      <protection locked="0"/>
    </xf>
    <xf numFmtId="171" fontId="7" fillId="0" borderId="17" xfId="0" applyNumberFormat="1" applyFont="1" applyFill="1" applyBorder="1" applyAlignment="1" applyProtection="1">
      <alignment horizontal="right" vertical="center" wrapText="1"/>
      <protection hidden="1"/>
    </xf>
    <xf numFmtId="4" fontId="7" fillId="0" borderId="0"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170" fontId="7" fillId="0" borderId="15" xfId="0" applyNumberFormat="1" applyFont="1" applyFill="1" applyBorder="1" applyAlignment="1" applyProtection="1">
      <alignment horizontal="justify" vertical="center" wrapText="1"/>
      <protection hidden="1"/>
    </xf>
    <xf numFmtId="0" fontId="7" fillId="0" borderId="18" xfId="0" applyNumberFormat="1" applyFont="1" applyFill="1" applyBorder="1" applyAlignment="1" applyProtection="1">
      <alignment horizontal="right" vertical="center" wrapText="1"/>
      <protection hidden="1"/>
    </xf>
    <xf numFmtId="4" fontId="5" fillId="0" borderId="44" xfId="0" applyNumberFormat="1" applyFont="1" applyFill="1" applyBorder="1" applyAlignment="1" applyProtection="1">
      <alignment horizontal="right" vertical="center" wrapText="1"/>
      <protection hidden="1"/>
    </xf>
    <xf numFmtId="4" fontId="5" fillId="0" borderId="45" xfId="0" applyNumberFormat="1" applyFont="1" applyFill="1" applyBorder="1" applyAlignment="1" applyProtection="1">
      <alignment horizontal="right" vertical="center" wrapText="1"/>
      <protection hidden="1"/>
    </xf>
    <xf numFmtId="4" fontId="5" fillId="0" borderId="23" xfId="0" applyNumberFormat="1" applyFont="1" applyFill="1" applyBorder="1" applyAlignment="1" applyProtection="1">
      <alignment horizontal="right" vertical="center" wrapText="1"/>
      <protection hidden="1"/>
    </xf>
    <xf numFmtId="4" fontId="5" fillId="0" borderId="40" xfId="0" applyNumberFormat="1" applyFont="1" applyFill="1" applyBorder="1" applyAlignment="1" applyProtection="1">
      <alignment horizontal="righ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4"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44" fillId="0" borderId="17" xfId="0" applyFont="1" applyFill="1" applyBorder="1" applyAlignment="1" applyProtection="1">
      <alignment horizontal="justify" vertical="center" wrapText="1"/>
      <protection hidden="1"/>
    </xf>
    <xf numFmtId="0" fontId="5" fillId="0" borderId="11" xfId="0" applyFont="1" applyFill="1" applyBorder="1" applyAlignment="1" applyProtection="1">
      <alignment horizontal="right" vertical="center" wrapText="1"/>
      <protection hidden="1"/>
    </xf>
    <xf numFmtId="0" fontId="9" fillId="0" borderId="0" xfId="0" applyFont="1" applyFill="1" applyAlignment="1" applyProtection="1">
      <alignment horizontal="center" vertical="center" wrapText="1"/>
      <protection hidden="1"/>
    </xf>
    <xf numFmtId="0" fontId="5" fillId="0" borderId="7" xfId="0" applyFont="1" applyFill="1" applyBorder="1" applyAlignment="1" applyProtection="1">
      <alignment horizontal="right" vertical="center" wrapText="1"/>
      <protection hidden="1"/>
    </xf>
    <xf numFmtId="0" fontId="5" fillId="0" borderId="0" xfId="0" applyFont="1" applyFill="1" applyAlignment="1" applyProtection="1">
      <alignment horizontal="left" vertical="center" wrapText="1"/>
      <protection hidden="1"/>
    </xf>
    <xf numFmtId="4" fontId="5" fillId="0" borderId="1" xfId="0" applyNumberFormat="1" applyFont="1" applyFill="1" applyBorder="1" applyAlignment="1" applyProtection="1">
      <alignment horizontal="right" vertical="center" wrapText="1"/>
      <protection hidden="1"/>
    </xf>
    <xf numFmtId="2" fontId="7" fillId="0" borderId="15" xfId="0" applyNumberFormat="1" applyFont="1" applyFill="1" applyBorder="1" applyAlignment="1" applyProtection="1">
      <alignment horizontal="center" vertical="center"/>
      <protection hidden="1"/>
    </xf>
    <xf numFmtId="4" fontId="7" fillId="0" borderId="19" xfId="0" applyNumberFormat="1" applyFont="1" applyFill="1" applyBorder="1" applyAlignment="1" applyProtection="1">
      <alignment horizontal="right" vertical="center"/>
      <protection hidden="1"/>
    </xf>
    <xf numFmtId="4" fontId="7" fillId="0" borderId="15" xfId="0" applyNumberFormat="1" applyFont="1" applyFill="1" applyBorder="1" applyAlignment="1" applyProtection="1">
      <alignment horizontal="right" vertical="center"/>
      <protection hidden="1"/>
    </xf>
    <xf numFmtId="0" fontId="7" fillId="0" borderId="15" xfId="0" applyFont="1" applyFill="1" applyBorder="1" applyAlignment="1" applyProtection="1">
      <alignment horizontal="center" vertical="center"/>
      <protection hidden="1"/>
    </xf>
    <xf numFmtId="2" fontId="7" fillId="0" borderId="15" xfId="4" applyNumberFormat="1" applyFont="1" applyFill="1" applyBorder="1" applyAlignment="1" applyProtection="1">
      <alignment horizontal="justify" vertical="center" wrapText="1"/>
      <protection hidden="1"/>
    </xf>
    <xf numFmtId="2" fontId="7" fillId="0" borderId="15" xfId="4" applyNumberFormat="1" applyFont="1" applyFill="1" applyBorder="1" applyAlignment="1" applyProtection="1">
      <alignment horizontal="center" vertical="center"/>
      <protection hidden="1"/>
    </xf>
    <xf numFmtId="0" fontId="7" fillId="0" borderId="15" xfId="84" applyFont="1" applyFill="1" applyBorder="1" applyAlignment="1" applyProtection="1">
      <alignment horizontal="left" vertical="center" wrapText="1"/>
      <protection hidden="1"/>
    </xf>
    <xf numFmtId="2" fontId="7" fillId="0" borderId="15" xfId="84" applyNumberFormat="1" applyFont="1" applyFill="1" applyBorder="1" applyAlignment="1" applyProtection="1">
      <alignment horizontal="center" vertical="center"/>
      <protection hidden="1"/>
    </xf>
    <xf numFmtId="4" fontId="7" fillId="2" borderId="41" xfId="0" applyNumberFormat="1" applyFont="1" applyFill="1" applyBorder="1" applyAlignment="1" applyProtection="1">
      <alignment horizontal="right" vertical="center" wrapText="1"/>
      <protection hidden="1"/>
    </xf>
    <xf numFmtId="0" fontId="7" fillId="0" borderId="15" xfId="0" applyNumberFormat="1" applyFont="1" applyFill="1" applyBorder="1" applyAlignment="1" applyProtection="1">
      <alignment horizontal="right" vertical="center"/>
      <protection hidden="1"/>
    </xf>
    <xf numFmtId="1" fontId="7" fillId="0" borderId="15" xfId="0" applyNumberFormat="1" applyFont="1" applyFill="1" applyBorder="1" applyAlignment="1" applyProtection="1">
      <alignment horizontal="center" vertical="center"/>
      <protection hidden="1"/>
    </xf>
    <xf numFmtId="4" fontId="7" fillId="0" borderId="47" xfId="0" applyNumberFormat="1" applyFont="1" applyFill="1" applyBorder="1" applyAlignment="1" applyProtection="1">
      <alignment horizontal="right" vertical="center" wrapText="1"/>
      <protection locked="0"/>
    </xf>
    <xf numFmtId="4" fontId="7" fillId="0" borderId="48" xfId="0" applyNumberFormat="1" applyFont="1" applyFill="1" applyBorder="1" applyAlignment="1" applyProtection="1">
      <alignment horizontal="right" vertical="center" wrapText="1"/>
      <protection locked="0"/>
    </xf>
    <xf numFmtId="4" fontId="7" fillId="2" borderId="46" xfId="0" applyNumberFormat="1" applyFont="1" applyFill="1" applyBorder="1" applyAlignment="1" applyProtection="1">
      <alignment horizontal="right" vertical="center" wrapText="1"/>
      <protection locked="0"/>
    </xf>
    <xf numFmtId="0" fontId="7" fillId="0" borderId="7" xfId="0"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wrapText="1"/>
      <protection hidden="1"/>
    </xf>
    <xf numFmtId="0" fontId="5" fillId="0" borderId="0" xfId="0" applyFont="1" applyFill="1" applyAlignment="1" applyProtection="1">
      <alignment horizontal="left" vertical="center" wrapText="1"/>
      <protection hidden="1"/>
    </xf>
    <xf numFmtId="4" fontId="11" fillId="0" borderId="1" xfId="0" applyNumberFormat="1" applyFont="1" applyFill="1" applyBorder="1" applyAlignment="1" applyProtection="1">
      <alignment horizontal="right" vertical="center" wrapText="1"/>
      <protection hidden="1"/>
    </xf>
    <xf numFmtId="4" fontId="10" fillId="0" borderId="1" xfId="0"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right" vertical="center" wrapText="1"/>
      <protection hidden="1"/>
    </xf>
    <xf numFmtId="0" fontId="5" fillId="0" borderId="24" xfId="0" applyFont="1" applyFill="1" applyBorder="1" applyAlignment="1" applyProtection="1">
      <alignment horizontal="right" vertical="center" wrapText="1"/>
      <protection hidden="1"/>
    </xf>
    <xf numFmtId="0" fontId="5" fillId="0" borderId="11" xfId="0" applyFont="1" applyFill="1" applyBorder="1" applyAlignment="1" applyProtection="1">
      <alignment horizontal="right" vertical="center" wrapText="1"/>
      <protection hidden="1"/>
    </xf>
    <xf numFmtId="0" fontId="5" fillId="0" borderId="45" xfId="0" applyFont="1" applyFill="1" applyBorder="1" applyAlignment="1" applyProtection="1">
      <alignment horizontal="right" vertical="center" wrapText="1"/>
      <protection hidden="1"/>
    </xf>
    <xf numFmtId="4" fontId="10" fillId="0" borderId="34" xfId="0" applyNumberFormat="1" applyFont="1" applyFill="1" applyBorder="1" applyAlignment="1" applyProtection="1">
      <alignment horizontal="center" vertical="center" wrapText="1"/>
      <protection hidden="1"/>
    </xf>
    <xf numFmtId="4" fontId="10" fillId="0" borderId="35" xfId="0"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10" fillId="0" borderId="41" xfId="0" applyFont="1" applyFill="1" applyBorder="1" applyAlignment="1" applyProtection="1">
      <alignment horizontal="center" vertical="center" wrapText="1"/>
      <protection hidden="1"/>
    </xf>
    <xf numFmtId="0" fontId="10" fillId="0" borderId="24"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4" fontId="10" fillId="0" borderId="15" xfId="0" applyNumberFormat="1" applyFont="1" applyFill="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4" fontId="10" fillId="0" borderId="41" xfId="0" applyNumberFormat="1" applyFont="1" applyFill="1" applyBorder="1" applyAlignment="1" applyProtection="1">
      <alignment horizontal="center" vertical="center" wrapText="1"/>
      <protection hidden="1"/>
    </xf>
    <xf numFmtId="4" fontId="10" fillId="0" borderId="19"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right" vertical="center" wrapText="1"/>
      <protection hidden="1"/>
    </xf>
    <xf numFmtId="0" fontId="5" fillId="0" borderId="44" xfId="0" applyFont="1" applyFill="1" applyBorder="1" applyAlignment="1" applyProtection="1">
      <alignment horizontal="right" vertical="center" wrapText="1"/>
      <protection hidden="1"/>
    </xf>
    <xf numFmtId="0" fontId="24" fillId="0" borderId="0" xfId="0" applyFont="1" applyBorder="1" applyAlignment="1" applyProtection="1">
      <alignment horizontal="center" vertical="center"/>
      <protection hidden="1"/>
    </xf>
    <xf numFmtId="0" fontId="19" fillId="3"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cellXfs>
  <cellStyles count="85">
    <cellStyle name="20% - Ênfase1 2" xfId="32"/>
    <cellStyle name="20% - Ênfase2 2" xfId="33"/>
    <cellStyle name="20% - Ênfase3 2" xfId="34"/>
    <cellStyle name="20% - Ênfase4 2" xfId="35"/>
    <cellStyle name="20% - Ênfase5 2" xfId="36"/>
    <cellStyle name="20% - Ênfase6 2" xfId="37"/>
    <cellStyle name="40% - Ênfase1 2" xfId="38"/>
    <cellStyle name="40% - Ênfase2 2" xfId="39"/>
    <cellStyle name="40% - Ênfase3 2" xfId="40"/>
    <cellStyle name="40% - Ênfase4 2" xfId="41"/>
    <cellStyle name="40% - Ênfase5 2" xfId="42"/>
    <cellStyle name="40% - Ênfase6 2" xfId="43"/>
    <cellStyle name="60% - Ênfase1 2" xfId="44"/>
    <cellStyle name="60% - Ênfase2 2" xfId="45"/>
    <cellStyle name="60% - Ênfase3 2" xfId="46"/>
    <cellStyle name="60% - Ênfase4 2" xfId="47"/>
    <cellStyle name="60% - Ênfase5 2" xfId="48"/>
    <cellStyle name="60% - Ênfase6 2" xfId="49"/>
    <cellStyle name="Bom" xfId="84" builtinId="26"/>
    <cellStyle name="Bom 2" xfId="50"/>
    <cellStyle name="Cálculo 2" xfId="51"/>
    <cellStyle name="Célula de Verificação 2" xfId="52"/>
    <cellStyle name="Célula Vinculada 2" xfId="53"/>
    <cellStyle name="Comma 2" xfId="29"/>
    <cellStyle name="Currency 2" xfId="30"/>
    <cellStyle name="Ênfase1 2" xfId="54"/>
    <cellStyle name="Ênfase2 2" xfId="55"/>
    <cellStyle name="Ênfase3 2" xfId="56"/>
    <cellStyle name="Ênfase4 2" xfId="57"/>
    <cellStyle name="Ênfase5 2" xfId="58"/>
    <cellStyle name="Ênfase6 2" xfId="59"/>
    <cellStyle name="Entrada 2" xfId="60"/>
    <cellStyle name="Euro" xfId="6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Hiperlink Visitado" xfId="81" builtinId="9" hidden="1"/>
    <cellStyle name="Incorreto 2" xfId="62"/>
    <cellStyle name="Moeda 2" xfId="1"/>
    <cellStyle name="Moeda 3" xfId="2"/>
    <cellStyle name="Neutra 2" xfId="63"/>
    <cellStyle name="Normal" xfId="0" builtinId="0"/>
    <cellStyle name="Normal 2" xfId="3"/>
    <cellStyle name="Normal 2 2" xfId="4"/>
    <cellStyle name="Normal 3" xfId="5"/>
    <cellStyle name="Normal 3 2" xfId="11"/>
    <cellStyle name="Normal 4" xfId="82"/>
    <cellStyle name="Normal 4 2" xfId="83"/>
    <cellStyle name="Normal 5 2" xfId="6"/>
    <cellStyle name="Nota 2" xfId="64"/>
    <cellStyle name="Percent 2" xfId="31"/>
    <cellStyle name="Porcentagem" xfId="10" builtinId="5"/>
    <cellStyle name="Porcentagem 2" xfId="12"/>
    <cellStyle name="Saída 2" xfId="65"/>
    <cellStyle name="TableStyleLight1" xfId="13"/>
    <cellStyle name="Texto de Aviso 2" xfId="66"/>
    <cellStyle name="Texto Explicativo 2" xfId="67"/>
    <cellStyle name="Título 1 1" xfId="68"/>
    <cellStyle name="Título 1 2" xfId="69"/>
    <cellStyle name="Título 2 2" xfId="70"/>
    <cellStyle name="Título 3 2" xfId="71"/>
    <cellStyle name="Título 4 2" xfId="72"/>
    <cellStyle name="Total 2" xfId="73"/>
    <cellStyle name="Vírgula" xfId="14" builtinId="3"/>
    <cellStyle name="Vírgula 2" xfId="7"/>
    <cellStyle name="Vírgula 3" xfId="8"/>
    <cellStyle name="Vírgula 4" xfId="9"/>
  </cellStyles>
  <dxfs count="301">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patternType="none">
          <bgColor indexed="6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bgColor theme="9" tint="0.39994506668294322"/>
        </patternFill>
      </fill>
    </dxf>
    <dxf>
      <fill>
        <patternFill patternType="none">
          <bgColor indexed="6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genharia-GPOI\GPOI\ELETRICA\Planilha\Planilhas%20Andrea\Obras%20em%20andamento\Ag.%20Tr&#234;s%20de%20Maio%20-%20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de Orçamento"/>
      <sheetName val="Planilha1"/>
      <sheetName val="Planilha de Orçamento (Aislan)"/>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V572"/>
  <sheetViews>
    <sheetView showGridLines="0" tabSelected="1" topLeftCell="A390" zoomScaleNormal="100" zoomScaleSheetLayoutView="90" workbookViewId="0">
      <selection activeCell="F403" sqref="F403"/>
    </sheetView>
  </sheetViews>
  <sheetFormatPr defaultColWidth="11.42578125" defaultRowHeight="15" x14ac:dyDescent="0.2"/>
  <cols>
    <col min="1" max="1" width="9.7109375" style="183" customWidth="1"/>
    <col min="2" max="2" width="76.28515625" style="184" customWidth="1"/>
    <col min="3" max="3" width="9.7109375" style="185" customWidth="1"/>
    <col min="4" max="4" width="6.7109375" style="186" customWidth="1"/>
    <col min="5" max="7" width="11.7109375" style="187" customWidth="1"/>
    <col min="8" max="8" width="11.42578125" style="13" customWidth="1"/>
    <col min="9" max="221" width="11.42578125" style="6" customWidth="1"/>
    <col min="222" max="222" width="56.28515625" style="6" customWidth="1"/>
    <col min="223" max="16384" width="11.42578125" style="6"/>
  </cols>
  <sheetData>
    <row r="1" spans="1:230" ht="18.75" x14ac:dyDescent="0.2">
      <c r="A1" s="220" t="s">
        <v>24</v>
      </c>
      <c r="B1" s="220"/>
      <c r="C1" s="220"/>
      <c r="D1" s="220"/>
      <c r="E1" s="220"/>
      <c r="F1" s="220"/>
      <c r="G1" s="220"/>
    </row>
    <row r="2" spans="1:230" ht="18.75" x14ac:dyDescent="0.2">
      <c r="A2" s="190"/>
      <c r="B2" s="190"/>
      <c r="C2" s="190"/>
      <c r="D2" s="190"/>
      <c r="E2" s="209" t="s">
        <v>218</v>
      </c>
      <c r="F2" s="209"/>
      <c r="G2" s="133" t="s">
        <v>560</v>
      </c>
    </row>
    <row r="3" spans="1:230" ht="14.45" customHeight="1" x14ac:dyDescent="0.2">
      <c r="A3" s="89" t="s">
        <v>190</v>
      </c>
      <c r="B3" s="210" t="s">
        <v>958</v>
      </c>
      <c r="C3" s="210"/>
      <c r="D3" s="192"/>
      <c r="E3" s="211" t="s">
        <v>21</v>
      </c>
      <c r="F3" s="211"/>
      <c r="G3" s="90">
        <f>BDI!D21</f>
        <v>0.25</v>
      </c>
    </row>
    <row r="4" spans="1:230" ht="14.45" customHeight="1" x14ac:dyDescent="0.2">
      <c r="A4" s="89" t="s">
        <v>395</v>
      </c>
      <c r="B4" s="192"/>
      <c r="C4" s="91"/>
      <c r="D4" s="192"/>
      <c r="E4" s="211" t="s">
        <v>116</v>
      </c>
      <c r="F4" s="211"/>
      <c r="G4" s="90">
        <v>1.111</v>
      </c>
    </row>
    <row r="5" spans="1:230" x14ac:dyDescent="0.2">
      <c r="A5" s="89" t="s">
        <v>396</v>
      </c>
      <c r="B5" s="192"/>
      <c r="C5" s="91"/>
      <c r="D5" s="192"/>
      <c r="E5" s="212" t="s">
        <v>7</v>
      </c>
      <c r="F5" s="212"/>
      <c r="G5" s="193"/>
    </row>
    <row r="6" spans="1:230" ht="15.75" thickBot="1" x14ac:dyDescent="0.25">
      <c r="A6" s="230"/>
      <c r="B6" s="230"/>
      <c r="C6" s="230"/>
      <c r="D6" s="230"/>
      <c r="E6" s="230"/>
      <c r="F6" s="230"/>
      <c r="G6" s="230"/>
    </row>
    <row r="7" spans="1:230" s="8" customFormat="1" ht="15.75" thickBot="1" x14ac:dyDescent="0.25">
      <c r="A7" s="225" t="s">
        <v>26</v>
      </c>
      <c r="B7" s="225"/>
      <c r="C7" s="225"/>
      <c r="D7" s="225"/>
      <c r="E7" s="225"/>
      <c r="F7" s="225"/>
      <c r="G7" s="225"/>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row>
    <row r="8" spans="1:230" s="11" customFormat="1" ht="20.45" customHeight="1" x14ac:dyDescent="0.2">
      <c r="A8" s="92" t="s">
        <v>5</v>
      </c>
      <c r="B8" s="93"/>
      <c r="C8" s="94" t="s">
        <v>6</v>
      </c>
      <c r="D8" s="213"/>
      <c r="E8" s="213"/>
      <c r="F8" s="94" t="s">
        <v>18</v>
      </c>
      <c r="G8" s="95"/>
      <c r="H8" s="9"/>
      <c r="I8" s="10"/>
      <c r="J8" s="9"/>
      <c r="K8" s="9"/>
      <c r="L8" s="9"/>
      <c r="M8" s="9"/>
      <c r="N8" s="9"/>
      <c r="O8" s="9"/>
      <c r="P8" s="9"/>
      <c r="Q8" s="10"/>
      <c r="R8" s="9"/>
      <c r="S8" s="9"/>
      <c r="T8" s="9"/>
      <c r="U8" s="9"/>
      <c r="V8" s="9"/>
      <c r="W8" s="9"/>
      <c r="X8" s="9"/>
      <c r="Y8" s="10"/>
      <c r="Z8" s="9"/>
      <c r="AA8" s="9"/>
      <c r="AB8" s="9"/>
      <c r="AC8" s="9"/>
      <c r="AD8" s="9"/>
      <c r="AE8" s="9"/>
      <c r="AF8" s="9"/>
      <c r="AG8" s="10"/>
      <c r="AH8" s="9"/>
      <c r="AI8" s="9"/>
      <c r="AJ8" s="9"/>
      <c r="AK8" s="9"/>
      <c r="AL8" s="9"/>
      <c r="AM8" s="9"/>
      <c r="AN8" s="9"/>
      <c r="AO8" s="10"/>
      <c r="AP8" s="9"/>
      <c r="AQ8" s="9"/>
      <c r="AR8" s="9"/>
      <c r="AS8" s="9"/>
      <c r="AT8" s="9"/>
      <c r="AU8" s="9"/>
      <c r="AV8" s="9"/>
      <c r="AW8" s="10"/>
      <c r="AX8" s="9"/>
      <c r="AY8" s="9"/>
      <c r="AZ8" s="9"/>
      <c r="BA8" s="9"/>
      <c r="BB8" s="9"/>
      <c r="BC8" s="9"/>
      <c r="BD8" s="9"/>
      <c r="BE8" s="10"/>
      <c r="BF8" s="9"/>
      <c r="BG8" s="9"/>
      <c r="BH8" s="9"/>
      <c r="BI8" s="9"/>
      <c r="BJ8" s="9"/>
      <c r="BK8" s="9"/>
      <c r="BL8" s="9"/>
      <c r="BM8" s="10"/>
      <c r="BN8" s="9"/>
      <c r="BO8" s="9"/>
      <c r="BP8" s="9"/>
      <c r="BQ8" s="9"/>
      <c r="BR8" s="9"/>
      <c r="BS8" s="9"/>
      <c r="BT8" s="9"/>
      <c r="BU8" s="10"/>
      <c r="BV8" s="9"/>
      <c r="BW8" s="9"/>
      <c r="BX8" s="9"/>
      <c r="BY8" s="9"/>
      <c r="BZ8" s="9"/>
      <c r="CA8" s="9"/>
      <c r="CB8" s="9"/>
      <c r="CC8" s="10"/>
      <c r="CD8" s="9"/>
      <c r="CE8" s="9"/>
      <c r="CF8" s="9"/>
      <c r="CG8" s="9"/>
      <c r="CH8" s="9"/>
      <c r="CI8" s="9"/>
      <c r="CJ8" s="9"/>
      <c r="CK8" s="10"/>
      <c r="CL8" s="9"/>
      <c r="CM8" s="9"/>
      <c r="CN8" s="9"/>
      <c r="CO8" s="9"/>
      <c r="CP8" s="9"/>
      <c r="CQ8" s="9"/>
      <c r="CR8" s="9"/>
      <c r="CS8" s="10"/>
      <c r="CT8" s="9"/>
      <c r="CU8" s="9"/>
      <c r="CV8" s="9"/>
      <c r="CW8" s="9"/>
      <c r="CX8" s="9"/>
      <c r="CY8" s="9"/>
      <c r="CZ8" s="9"/>
      <c r="DA8" s="10"/>
      <c r="DB8" s="9"/>
      <c r="DC8" s="9"/>
      <c r="DD8" s="9"/>
      <c r="DE8" s="9"/>
      <c r="DF8" s="9"/>
      <c r="DG8" s="9"/>
      <c r="DH8" s="9"/>
      <c r="DI8" s="10"/>
      <c r="DJ8" s="9"/>
      <c r="DK8" s="9"/>
      <c r="DL8" s="9"/>
      <c r="DM8" s="9"/>
      <c r="DN8" s="9"/>
      <c r="DO8" s="9"/>
      <c r="DP8" s="9"/>
      <c r="DQ8" s="10"/>
      <c r="DR8" s="9"/>
      <c r="DS8" s="9"/>
      <c r="DT8" s="9"/>
      <c r="DU8" s="9"/>
      <c r="DV8" s="9"/>
      <c r="DW8" s="9"/>
      <c r="DX8" s="9"/>
      <c r="DY8" s="10"/>
      <c r="DZ8" s="9"/>
      <c r="EA8" s="9"/>
      <c r="EB8" s="9"/>
      <c r="EC8" s="9"/>
      <c r="ED8" s="9"/>
      <c r="EE8" s="9"/>
      <c r="EF8" s="9"/>
      <c r="EG8" s="10"/>
      <c r="EH8" s="9"/>
      <c r="EI8" s="9"/>
      <c r="EJ8" s="9"/>
      <c r="EK8" s="9"/>
      <c r="EL8" s="9"/>
      <c r="EM8" s="9"/>
      <c r="EN8" s="9"/>
      <c r="EO8" s="10"/>
      <c r="EP8" s="9"/>
      <c r="EQ8" s="9"/>
      <c r="ER8" s="9"/>
      <c r="ES8" s="9"/>
      <c r="ET8" s="9"/>
      <c r="EU8" s="9"/>
      <c r="EV8" s="9"/>
      <c r="EW8" s="10"/>
      <c r="EX8" s="9"/>
      <c r="EY8" s="9"/>
      <c r="EZ8" s="9"/>
      <c r="FA8" s="9"/>
      <c r="FB8" s="9"/>
      <c r="FC8" s="9"/>
      <c r="FD8" s="9"/>
      <c r="FE8" s="10"/>
      <c r="FF8" s="9"/>
      <c r="FG8" s="9"/>
      <c r="FH8" s="9"/>
      <c r="FI8" s="9"/>
      <c r="FJ8" s="9"/>
      <c r="FK8" s="9"/>
      <c r="FL8" s="9"/>
      <c r="FM8" s="10"/>
      <c r="FN8" s="9"/>
      <c r="FO8" s="9"/>
      <c r="FP8" s="9"/>
      <c r="FQ8" s="9"/>
      <c r="FR8" s="9"/>
      <c r="FS8" s="9"/>
      <c r="FT8" s="9"/>
      <c r="FU8" s="10"/>
      <c r="FV8" s="9"/>
      <c r="FW8" s="9"/>
      <c r="FX8" s="9"/>
      <c r="FY8" s="9"/>
      <c r="FZ8" s="9"/>
      <c r="GA8" s="9"/>
      <c r="GB8" s="9"/>
      <c r="GC8" s="10"/>
      <c r="GD8" s="9"/>
      <c r="GE8" s="9"/>
      <c r="GF8" s="9"/>
      <c r="GG8" s="9"/>
      <c r="GH8" s="9"/>
      <c r="GI8" s="9"/>
      <c r="GJ8" s="9"/>
      <c r="GK8" s="10"/>
      <c r="GL8" s="9"/>
      <c r="GM8" s="9"/>
      <c r="GN8" s="9"/>
      <c r="GO8" s="9"/>
      <c r="GP8" s="9"/>
      <c r="GQ8" s="9"/>
      <c r="GR8" s="9"/>
      <c r="GS8" s="10"/>
      <c r="GT8" s="9"/>
      <c r="GU8" s="9"/>
      <c r="GV8" s="9"/>
      <c r="GW8" s="9"/>
      <c r="GX8" s="9"/>
      <c r="GY8" s="9"/>
      <c r="GZ8" s="9"/>
      <c r="HA8" s="10"/>
      <c r="HB8" s="9"/>
      <c r="HC8" s="9"/>
      <c r="HD8" s="9"/>
      <c r="HE8" s="9"/>
      <c r="HF8" s="9"/>
      <c r="HG8" s="9"/>
      <c r="HH8" s="9"/>
      <c r="HI8" s="10"/>
      <c r="HJ8" s="9"/>
      <c r="HK8" s="9"/>
      <c r="HL8" s="9"/>
      <c r="HM8" s="9"/>
      <c r="HN8" s="9"/>
      <c r="HO8" s="9"/>
      <c r="HP8" s="9"/>
      <c r="HQ8" s="10"/>
      <c r="HR8" s="9"/>
      <c r="HS8" s="9"/>
      <c r="HT8" s="9"/>
      <c r="HU8" s="9"/>
      <c r="HV8" s="9"/>
    </row>
    <row r="9" spans="1:230" s="11" customFormat="1" ht="13.5" thickBot="1" x14ac:dyDescent="0.25">
      <c r="A9" s="96" t="s">
        <v>25</v>
      </c>
      <c r="B9" s="97"/>
      <c r="C9" s="98" t="s">
        <v>3</v>
      </c>
      <c r="D9" s="208"/>
      <c r="E9" s="208"/>
      <c r="F9" s="208"/>
      <c r="G9" s="208"/>
      <c r="H9" s="9"/>
      <c r="I9" s="10"/>
      <c r="J9" s="10"/>
      <c r="K9" s="9"/>
      <c r="L9" s="9"/>
      <c r="M9" s="10"/>
      <c r="N9" s="10"/>
      <c r="O9" s="9"/>
      <c r="P9" s="9"/>
      <c r="Q9" s="10"/>
      <c r="R9" s="10"/>
      <c r="S9" s="9"/>
      <c r="T9" s="9"/>
      <c r="U9" s="10"/>
      <c r="V9" s="10"/>
      <c r="W9" s="9"/>
      <c r="X9" s="9"/>
      <c r="Y9" s="10"/>
      <c r="Z9" s="10"/>
      <c r="AA9" s="9"/>
      <c r="AB9" s="9"/>
      <c r="AC9" s="10"/>
      <c r="AD9" s="10"/>
      <c r="AE9" s="9"/>
      <c r="AF9" s="9"/>
      <c r="AG9" s="10"/>
      <c r="AH9" s="10"/>
      <c r="AI9" s="9"/>
      <c r="AJ9" s="9"/>
      <c r="AK9" s="10"/>
      <c r="AL9" s="10"/>
      <c r="AM9" s="9"/>
      <c r="AN9" s="9"/>
      <c r="AO9" s="10"/>
      <c r="AP9" s="10"/>
      <c r="AQ9" s="9"/>
      <c r="AR9" s="9"/>
      <c r="AS9" s="10"/>
      <c r="AT9" s="10"/>
      <c r="AU9" s="9"/>
      <c r="AV9" s="9"/>
      <c r="AW9" s="10"/>
      <c r="AX9" s="10"/>
      <c r="AY9" s="9"/>
      <c r="AZ9" s="9"/>
      <c r="BA9" s="10"/>
      <c r="BB9" s="10"/>
      <c r="BC9" s="9"/>
      <c r="BD9" s="9"/>
      <c r="BE9" s="10"/>
      <c r="BF9" s="10"/>
      <c r="BG9" s="9"/>
      <c r="BH9" s="9"/>
      <c r="BI9" s="10"/>
      <c r="BJ9" s="10"/>
      <c r="BK9" s="9"/>
      <c r="BL9" s="9"/>
      <c r="BM9" s="10"/>
      <c r="BN9" s="10"/>
      <c r="BO9" s="9"/>
      <c r="BP9" s="9"/>
      <c r="BQ9" s="10"/>
      <c r="BR9" s="10"/>
      <c r="BS9" s="9"/>
      <c r="BT9" s="9"/>
      <c r="BU9" s="10"/>
      <c r="BV9" s="10"/>
      <c r="BW9" s="9"/>
      <c r="BX9" s="9"/>
      <c r="BY9" s="10"/>
      <c r="BZ9" s="10"/>
      <c r="CA9" s="9"/>
      <c r="CB9" s="9"/>
      <c r="CC9" s="10"/>
      <c r="CD9" s="10"/>
      <c r="CE9" s="9"/>
      <c r="CF9" s="9"/>
      <c r="CG9" s="10"/>
      <c r="CH9" s="10"/>
      <c r="CI9" s="9"/>
      <c r="CJ9" s="9"/>
      <c r="CK9" s="10"/>
      <c r="CL9" s="10"/>
      <c r="CM9" s="9"/>
      <c r="CN9" s="9"/>
      <c r="CO9" s="10"/>
      <c r="CP9" s="10"/>
      <c r="CQ9" s="9"/>
      <c r="CR9" s="9"/>
      <c r="CS9" s="10"/>
      <c r="CT9" s="10"/>
      <c r="CU9" s="9"/>
      <c r="CV9" s="9"/>
      <c r="CW9" s="10"/>
      <c r="CX9" s="10"/>
      <c r="CY9" s="9"/>
      <c r="CZ9" s="9"/>
      <c r="DA9" s="10"/>
      <c r="DB9" s="10"/>
      <c r="DC9" s="9"/>
      <c r="DD9" s="9"/>
      <c r="DE9" s="10"/>
      <c r="DF9" s="10"/>
      <c r="DG9" s="9"/>
      <c r="DH9" s="9"/>
      <c r="DI9" s="10"/>
      <c r="DJ9" s="10"/>
      <c r="DK9" s="9"/>
      <c r="DL9" s="9"/>
      <c r="DM9" s="10"/>
      <c r="DN9" s="10"/>
      <c r="DO9" s="9"/>
      <c r="DP9" s="9"/>
      <c r="DQ9" s="10"/>
      <c r="DR9" s="10"/>
      <c r="DS9" s="9"/>
      <c r="DT9" s="9"/>
      <c r="DU9" s="10"/>
      <c r="DV9" s="10"/>
      <c r="DW9" s="9"/>
      <c r="DX9" s="9"/>
      <c r="DY9" s="10"/>
      <c r="DZ9" s="10"/>
      <c r="EA9" s="9"/>
      <c r="EB9" s="9"/>
      <c r="EC9" s="10"/>
      <c r="ED9" s="10"/>
      <c r="EE9" s="9"/>
      <c r="EF9" s="9"/>
      <c r="EG9" s="10"/>
      <c r="EH9" s="10"/>
      <c r="EI9" s="9"/>
      <c r="EJ9" s="9"/>
      <c r="EK9" s="10"/>
      <c r="EL9" s="10"/>
      <c r="EM9" s="9"/>
      <c r="EN9" s="9"/>
      <c r="EO9" s="10"/>
      <c r="EP9" s="10"/>
      <c r="EQ9" s="9"/>
      <c r="ER9" s="9"/>
      <c r="ES9" s="10"/>
      <c r="ET9" s="10"/>
      <c r="EU9" s="9"/>
      <c r="EV9" s="9"/>
      <c r="EW9" s="10"/>
      <c r="EX9" s="10"/>
      <c r="EY9" s="9"/>
      <c r="EZ9" s="9"/>
      <c r="FA9" s="10"/>
      <c r="FB9" s="10"/>
      <c r="FC9" s="9"/>
      <c r="FD9" s="9"/>
      <c r="FE9" s="10"/>
      <c r="FF9" s="10"/>
      <c r="FG9" s="9"/>
      <c r="FH9" s="9"/>
      <c r="FI9" s="10"/>
      <c r="FJ9" s="10"/>
      <c r="FK9" s="9"/>
      <c r="FL9" s="9"/>
      <c r="FM9" s="10"/>
      <c r="FN9" s="10"/>
      <c r="FO9" s="9"/>
      <c r="FP9" s="9"/>
      <c r="FQ9" s="10"/>
      <c r="FR9" s="10"/>
      <c r="FS9" s="9"/>
      <c r="FT9" s="9"/>
      <c r="FU9" s="10"/>
      <c r="FV9" s="10"/>
      <c r="FW9" s="9"/>
      <c r="FX9" s="9"/>
      <c r="FY9" s="10"/>
      <c r="FZ9" s="10"/>
      <c r="GA9" s="9"/>
      <c r="GB9" s="9"/>
      <c r="GC9" s="10"/>
      <c r="GD9" s="10"/>
      <c r="GE9" s="9"/>
      <c r="GF9" s="9"/>
      <c r="GG9" s="10"/>
      <c r="GH9" s="10"/>
      <c r="GI9" s="9"/>
      <c r="GJ9" s="9"/>
      <c r="GK9" s="10"/>
      <c r="GL9" s="10"/>
      <c r="GM9" s="9"/>
      <c r="GN9" s="9"/>
      <c r="GO9" s="10"/>
      <c r="GP9" s="10"/>
      <c r="GQ9" s="9"/>
      <c r="GR9" s="9"/>
      <c r="GS9" s="10"/>
      <c r="GT9" s="10"/>
      <c r="GU9" s="9"/>
      <c r="GV9" s="9"/>
      <c r="GW9" s="10"/>
      <c r="GX9" s="10"/>
      <c r="GY9" s="9"/>
      <c r="GZ9" s="9"/>
      <c r="HA9" s="10"/>
      <c r="HB9" s="10"/>
      <c r="HC9" s="9"/>
      <c r="HD9" s="9"/>
      <c r="HE9" s="10"/>
      <c r="HF9" s="10"/>
      <c r="HG9" s="9"/>
      <c r="HH9" s="9"/>
      <c r="HI9" s="10"/>
      <c r="HJ9" s="10"/>
      <c r="HK9" s="9"/>
      <c r="HL9" s="9"/>
      <c r="HM9" s="10"/>
      <c r="HN9" s="10"/>
      <c r="HO9" s="9"/>
      <c r="HP9" s="9"/>
      <c r="HQ9" s="10"/>
      <c r="HR9" s="10"/>
      <c r="HS9" s="9"/>
      <c r="HT9" s="9"/>
      <c r="HU9" s="10"/>
      <c r="HV9" s="10"/>
    </row>
    <row r="10" spans="1:230" s="8" customFormat="1" ht="15.75" thickBot="1" x14ac:dyDescent="0.25">
      <c r="A10" s="225" t="s">
        <v>27</v>
      </c>
      <c r="B10" s="225"/>
      <c r="C10" s="225"/>
      <c r="D10" s="225"/>
      <c r="E10" s="225"/>
      <c r="F10" s="225"/>
      <c r="G10" s="225"/>
      <c r="H10" s="7"/>
      <c r="I10" s="12"/>
      <c r="J10" s="12"/>
      <c r="K10" s="7"/>
      <c r="L10" s="7"/>
      <c r="M10" s="12"/>
      <c r="N10" s="12"/>
      <c r="O10" s="7"/>
      <c r="P10" s="7"/>
      <c r="Q10" s="12"/>
      <c r="R10" s="12"/>
      <c r="S10" s="7"/>
      <c r="T10" s="7"/>
      <c r="U10" s="12"/>
      <c r="V10" s="12"/>
      <c r="W10" s="7"/>
      <c r="X10" s="7"/>
      <c r="Y10" s="12"/>
      <c r="Z10" s="12"/>
      <c r="AA10" s="7"/>
      <c r="AB10" s="7"/>
      <c r="AC10" s="12"/>
      <c r="AD10" s="12"/>
      <c r="AE10" s="7"/>
      <c r="AF10" s="7"/>
      <c r="AG10" s="12"/>
      <c r="AH10" s="12"/>
      <c r="AI10" s="7"/>
      <c r="AJ10" s="7"/>
      <c r="AK10" s="12"/>
      <c r="AL10" s="12"/>
      <c r="AM10" s="7"/>
      <c r="AN10" s="7"/>
      <c r="AO10" s="12"/>
      <c r="AP10" s="12"/>
      <c r="AQ10" s="7"/>
      <c r="AR10" s="7"/>
      <c r="AS10" s="12"/>
      <c r="AT10" s="12"/>
      <c r="AU10" s="7"/>
      <c r="AV10" s="7"/>
      <c r="AW10" s="12"/>
      <c r="AX10" s="12"/>
      <c r="AY10" s="7"/>
      <c r="AZ10" s="7"/>
      <c r="BA10" s="12"/>
      <c r="BB10" s="12"/>
      <c r="BC10" s="7"/>
      <c r="BD10" s="7"/>
      <c r="BE10" s="12"/>
      <c r="BF10" s="12"/>
      <c r="BG10" s="7"/>
      <c r="BH10" s="7"/>
      <c r="BI10" s="12"/>
      <c r="BJ10" s="12"/>
      <c r="BK10" s="7"/>
      <c r="BL10" s="7"/>
      <c r="BM10" s="12"/>
      <c r="BN10" s="12"/>
      <c r="BO10" s="7"/>
      <c r="BP10" s="7"/>
      <c r="BQ10" s="12"/>
      <c r="BR10" s="12"/>
      <c r="BS10" s="7"/>
      <c r="BT10" s="7"/>
      <c r="BU10" s="12"/>
      <c r="BV10" s="12"/>
      <c r="BW10" s="7"/>
      <c r="BX10" s="7"/>
      <c r="BY10" s="12"/>
      <c r="BZ10" s="12"/>
      <c r="CA10" s="7"/>
      <c r="CB10" s="7"/>
      <c r="CC10" s="12"/>
      <c r="CD10" s="12"/>
      <c r="CE10" s="7"/>
      <c r="CF10" s="7"/>
      <c r="CG10" s="12"/>
      <c r="CH10" s="12"/>
      <c r="CI10" s="7"/>
      <c r="CJ10" s="7"/>
      <c r="CK10" s="12"/>
      <c r="CL10" s="12"/>
      <c r="CM10" s="7"/>
      <c r="CN10" s="7"/>
      <c r="CO10" s="12"/>
      <c r="CP10" s="12"/>
      <c r="CQ10" s="7"/>
      <c r="CR10" s="7"/>
      <c r="CS10" s="12"/>
      <c r="CT10" s="12"/>
      <c r="CU10" s="7"/>
      <c r="CV10" s="7"/>
      <c r="CW10" s="12"/>
      <c r="CX10" s="12"/>
      <c r="CY10" s="7"/>
      <c r="CZ10" s="7"/>
      <c r="DA10" s="12"/>
      <c r="DB10" s="12"/>
      <c r="DC10" s="7"/>
      <c r="DD10" s="7"/>
      <c r="DE10" s="12"/>
      <c r="DF10" s="12"/>
      <c r="DG10" s="7"/>
      <c r="DH10" s="7"/>
      <c r="DI10" s="12"/>
      <c r="DJ10" s="12"/>
      <c r="DK10" s="7"/>
      <c r="DL10" s="7"/>
      <c r="DM10" s="12"/>
      <c r="DN10" s="12"/>
      <c r="DO10" s="7"/>
      <c r="DP10" s="7"/>
      <c r="DQ10" s="12"/>
      <c r="DR10" s="12"/>
      <c r="DS10" s="7"/>
      <c r="DT10" s="7"/>
      <c r="DU10" s="12"/>
      <c r="DV10" s="12"/>
      <c r="DW10" s="7"/>
      <c r="DX10" s="7"/>
      <c r="DY10" s="12"/>
      <c r="DZ10" s="12"/>
      <c r="EA10" s="7"/>
      <c r="EB10" s="7"/>
      <c r="EC10" s="12"/>
      <c r="ED10" s="12"/>
      <c r="EE10" s="7"/>
      <c r="EF10" s="7"/>
      <c r="EG10" s="12"/>
      <c r="EH10" s="12"/>
      <c r="EI10" s="7"/>
      <c r="EJ10" s="7"/>
      <c r="EK10" s="12"/>
      <c r="EL10" s="12"/>
      <c r="EM10" s="7"/>
      <c r="EN10" s="7"/>
      <c r="EO10" s="12"/>
      <c r="EP10" s="12"/>
      <c r="EQ10" s="7"/>
      <c r="ER10" s="7"/>
      <c r="ES10" s="12"/>
      <c r="ET10" s="12"/>
      <c r="EU10" s="7"/>
      <c r="EV10" s="7"/>
      <c r="EW10" s="12"/>
      <c r="EX10" s="12"/>
      <c r="EY10" s="7"/>
      <c r="EZ10" s="7"/>
      <c r="FA10" s="12"/>
      <c r="FB10" s="12"/>
      <c r="FC10" s="7"/>
      <c r="FD10" s="7"/>
      <c r="FE10" s="12"/>
      <c r="FF10" s="12"/>
      <c r="FG10" s="7"/>
      <c r="FH10" s="7"/>
      <c r="FI10" s="12"/>
      <c r="FJ10" s="12"/>
      <c r="FK10" s="7"/>
      <c r="FL10" s="7"/>
      <c r="FM10" s="12"/>
      <c r="FN10" s="12"/>
      <c r="FO10" s="7"/>
      <c r="FP10" s="7"/>
      <c r="FQ10" s="12"/>
      <c r="FR10" s="12"/>
      <c r="FS10" s="7"/>
      <c r="FT10" s="7"/>
      <c r="FU10" s="12"/>
      <c r="FV10" s="12"/>
      <c r="FW10" s="7"/>
      <c r="FX10" s="7"/>
      <c r="FY10" s="12"/>
      <c r="FZ10" s="12"/>
      <c r="GA10" s="7"/>
      <c r="GB10" s="7"/>
      <c r="GC10" s="12"/>
      <c r="GD10" s="12"/>
      <c r="GE10" s="7"/>
      <c r="GF10" s="7"/>
      <c r="GG10" s="12"/>
      <c r="GH10" s="12"/>
      <c r="GI10" s="7"/>
      <c r="GJ10" s="7"/>
      <c r="GK10" s="12"/>
      <c r="GL10" s="12"/>
      <c r="GM10" s="7"/>
      <c r="GN10" s="7"/>
      <c r="GO10" s="12"/>
      <c r="GP10" s="12"/>
      <c r="GQ10" s="7"/>
      <c r="GR10" s="7"/>
      <c r="GS10" s="12"/>
      <c r="GT10" s="12"/>
      <c r="GU10" s="7"/>
      <c r="GV10" s="7"/>
      <c r="GW10" s="12"/>
      <c r="GX10" s="12"/>
      <c r="GY10" s="7"/>
      <c r="GZ10" s="7"/>
      <c r="HA10" s="12"/>
      <c r="HB10" s="12"/>
      <c r="HC10" s="7"/>
      <c r="HD10" s="7"/>
      <c r="HE10" s="12"/>
      <c r="HF10" s="12"/>
      <c r="HG10" s="7"/>
      <c r="HH10" s="7"/>
      <c r="HI10" s="12"/>
      <c r="HJ10" s="12"/>
      <c r="HK10" s="7"/>
      <c r="HL10" s="7"/>
      <c r="HM10" s="12"/>
      <c r="HN10" s="12"/>
      <c r="HO10" s="7"/>
      <c r="HP10" s="7"/>
      <c r="HQ10" s="12"/>
      <c r="HR10" s="12"/>
      <c r="HS10" s="7"/>
      <c r="HT10" s="7"/>
      <c r="HU10" s="12"/>
      <c r="HV10" s="12"/>
    </row>
    <row r="11" spans="1:230" x14ac:dyDescent="0.2">
      <c r="A11" s="99" t="s">
        <v>22</v>
      </c>
      <c r="B11" s="100" t="s">
        <v>23</v>
      </c>
      <c r="C11" s="101"/>
      <c r="D11" s="102"/>
      <c r="E11" s="103"/>
      <c r="F11" s="103"/>
      <c r="G11" s="103"/>
    </row>
    <row r="12" spans="1:230" s="8" customFormat="1" ht="14.45" customHeight="1" x14ac:dyDescent="0.2">
      <c r="A12" s="221" t="s">
        <v>8</v>
      </c>
      <c r="B12" s="221" t="s">
        <v>0</v>
      </c>
      <c r="C12" s="226" t="s">
        <v>1</v>
      </c>
      <c r="D12" s="223" t="s">
        <v>404</v>
      </c>
      <c r="E12" s="228" t="s">
        <v>58</v>
      </c>
      <c r="F12" s="229"/>
      <c r="G12" s="218" t="s">
        <v>49</v>
      </c>
    </row>
    <row r="13" spans="1:230" s="8" customFormat="1" x14ac:dyDescent="0.2">
      <c r="A13" s="222"/>
      <c r="B13" s="222"/>
      <c r="C13" s="227"/>
      <c r="D13" s="224"/>
      <c r="E13" s="104" t="s">
        <v>2</v>
      </c>
      <c r="F13" s="105" t="s">
        <v>4</v>
      </c>
      <c r="G13" s="219"/>
    </row>
    <row r="14" spans="1:230" x14ac:dyDescent="0.2">
      <c r="A14" s="124" t="s">
        <v>9</v>
      </c>
      <c r="B14" s="125" t="s">
        <v>10</v>
      </c>
      <c r="C14" s="126"/>
      <c r="D14" s="127"/>
      <c r="E14" s="128"/>
      <c r="F14" s="129"/>
      <c r="G14" s="130"/>
    </row>
    <row r="15" spans="1:230" x14ac:dyDescent="0.2">
      <c r="A15" s="31">
        <v>1</v>
      </c>
      <c r="B15" s="32" t="s">
        <v>219</v>
      </c>
      <c r="C15" s="65"/>
      <c r="D15" s="68"/>
      <c r="E15" s="66"/>
      <c r="F15" s="62"/>
      <c r="G15" s="64"/>
    </row>
    <row r="16" spans="1:230" s="13" customFormat="1" x14ac:dyDescent="0.2">
      <c r="A16" s="86" t="s">
        <v>19</v>
      </c>
      <c r="B16" s="77" t="s">
        <v>221</v>
      </c>
      <c r="C16" s="78">
        <v>2</v>
      </c>
      <c r="D16" s="78" t="s">
        <v>115</v>
      </c>
      <c r="E16" s="79"/>
      <c r="F16" s="79"/>
      <c r="G16" s="80">
        <f t="shared" ref="G16:G19" si="0">SUM(E16,F16)*C16</f>
        <v>0</v>
      </c>
    </row>
    <row r="17" spans="1:7" s="13" customFormat="1" x14ac:dyDescent="0.2">
      <c r="A17" s="86" t="s">
        <v>20</v>
      </c>
      <c r="B17" s="77" t="s">
        <v>222</v>
      </c>
      <c r="C17" s="78">
        <v>3</v>
      </c>
      <c r="D17" s="78" t="s">
        <v>115</v>
      </c>
      <c r="E17" s="79"/>
      <c r="F17" s="79"/>
      <c r="G17" s="80">
        <f t="shared" si="0"/>
        <v>0</v>
      </c>
    </row>
    <row r="18" spans="1:7" s="13" customFormat="1" x14ac:dyDescent="0.2">
      <c r="A18" s="86" t="s">
        <v>64</v>
      </c>
      <c r="B18" s="77" t="s">
        <v>223</v>
      </c>
      <c r="C18" s="78">
        <v>400</v>
      </c>
      <c r="D18" s="78" t="s">
        <v>398</v>
      </c>
      <c r="E18" s="107" t="s">
        <v>220</v>
      </c>
      <c r="F18" s="79"/>
      <c r="G18" s="80">
        <f t="shared" si="0"/>
        <v>0</v>
      </c>
    </row>
    <row r="19" spans="1:7" s="13" customFormat="1" x14ac:dyDescent="0.2">
      <c r="A19" s="86" t="s">
        <v>65</v>
      </c>
      <c r="B19" s="77" t="s">
        <v>225</v>
      </c>
      <c r="C19" s="78">
        <v>1</v>
      </c>
      <c r="D19" s="78" t="s">
        <v>121</v>
      </c>
      <c r="E19" s="107" t="s">
        <v>220</v>
      </c>
      <c r="F19" s="79"/>
      <c r="G19" s="80">
        <f t="shared" si="0"/>
        <v>0</v>
      </c>
    </row>
    <row r="20" spans="1:7" x14ac:dyDescent="0.2">
      <c r="A20" s="31">
        <v>2</v>
      </c>
      <c r="B20" s="32" t="s">
        <v>226</v>
      </c>
      <c r="C20" s="65"/>
      <c r="D20" s="68"/>
      <c r="E20" s="66"/>
      <c r="F20" s="62"/>
      <c r="G20" s="64"/>
    </row>
    <row r="21" spans="1:7" s="13" customFormat="1" ht="25.5" x14ac:dyDescent="0.2">
      <c r="A21" s="106" t="s">
        <v>60</v>
      </c>
      <c r="B21" s="77" t="s">
        <v>227</v>
      </c>
      <c r="C21" s="78">
        <v>5</v>
      </c>
      <c r="D21" s="78" t="s">
        <v>119</v>
      </c>
      <c r="E21" s="107" t="s">
        <v>220</v>
      </c>
      <c r="F21" s="79"/>
      <c r="G21" s="80">
        <f t="shared" ref="G21:G22" si="1">SUM(E21,F21)*C21</f>
        <v>0</v>
      </c>
    </row>
    <row r="22" spans="1:7" s="13" customFormat="1" ht="25.5" x14ac:dyDescent="0.2">
      <c r="A22" s="106" t="s">
        <v>61</v>
      </c>
      <c r="B22" s="77" t="s">
        <v>228</v>
      </c>
      <c r="C22" s="78">
        <v>10</v>
      </c>
      <c r="D22" s="78" t="s">
        <v>59</v>
      </c>
      <c r="E22" s="79"/>
      <c r="F22" s="79"/>
      <c r="G22" s="80">
        <f t="shared" si="1"/>
        <v>0</v>
      </c>
    </row>
    <row r="23" spans="1:7" x14ac:dyDescent="0.2">
      <c r="A23" s="31">
        <v>3</v>
      </c>
      <c r="B23" s="32" t="s">
        <v>229</v>
      </c>
      <c r="C23" s="65"/>
      <c r="D23" s="68"/>
      <c r="E23" s="66"/>
      <c r="F23" s="62"/>
      <c r="G23" s="64"/>
    </row>
    <row r="24" spans="1:7" s="13" customFormat="1" x14ac:dyDescent="0.2">
      <c r="A24" s="86" t="s">
        <v>72</v>
      </c>
      <c r="B24" s="77" t="s">
        <v>397</v>
      </c>
      <c r="C24" s="78">
        <v>350</v>
      </c>
      <c r="D24" s="78" t="s">
        <v>398</v>
      </c>
      <c r="E24" s="107" t="s">
        <v>220</v>
      </c>
      <c r="F24" s="79"/>
      <c r="G24" s="80">
        <f t="shared" ref="G24:G51" si="2">SUM(E24,F24)*C24</f>
        <v>0</v>
      </c>
    </row>
    <row r="25" spans="1:7" s="13" customFormat="1" x14ac:dyDescent="0.2">
      <c r="A25" s="86" t="s">
        <v>96</v>
      </c>
      <c r="B25" s="77" t="s">
        <v>237</v>
      </c>
      <c r="C25" s="78">
        <v>1</v>
      </c>
      <c r="D25" s="78" t="s">
        <v>105</v>
      </c>
      <c r="E25" s="107" t="s">
        <v>220</v>
      </c>
      <c r="F25" s="79"/>
      <c r="G25" s="80">
        <f t="shared" si="2"/>
        <v>0</v>
      </c>
    </row>
    <row r="26" spans="1:7" s="13" customFormat="1" x14ac:dyDescent="0.2">
      <c r="A26" s="86" t="s">
        <v>97</v>
      </c>
      <c r="B26" s="77" t="s">
        <v>238</v>
      </c>
      <c r="C26" s="78">
        <v>50</v>
      </c>
      <c r="D26" s="78" t="s">
        <v>398</v>
      </c>
      <c r="E26" s="107" t="s">
        <v>220</v>
      </c>
      <c r="F26" s="63"/>
      <c r="G26" s="80">
        <f t="shared" si="2"/>
        <v>0</v>
      </c>
    </row>
    <row r="27" spans="1:7" s="13" customFormat="1" x14ac:dyDescent="0.2">
      <c r="A27" s="86" t="s">
        <v>98</v>
      </c>
      <c r="B27" s="77" t="s">
        <v>320</v>
      </c>
      <c r="C27" s="78">
        <v>15</v>
      </c>
      <c r="D27" s="78" t="s">
        <v>398</v>
      </c>
      <c r="E27" s="107" t="s">
        <v>220</v>
      </c>
      <c r="F27" s="79"/>
      <c r="G27" s="80">
        <f t="shared" si="2"/>
        <v>0</v>
      </c>
    </row>
    <row r="28" spans="1:7" s="13" customFormat="1" x14ac:dyDescent="0.2">
      <c r="A28" s="86" t="s">
        <v>99</v>
      </c>
      <c r="B28" s="77" t="s">
        <v>239</v>
      </c>
      <c r="C28" s="78">
        <v>15</v>
      </c>
      <c r="D28" s="78" t="s">
        <v>399</v>
      </c>
      <c r="E28" s="79"/>
      <c r="F28" s="79"/>
      <c r="G28" s="80">
        <f t="shared" si="2"/>
        <v>0</v>
      </c>
    </row>
    <row r="29" spans="1:7" s="13" customFormat="1" x14ac:dyDescent="0.2">
      <c r="A29" s="86" t="s">
        <v>100</v>
      </c>
      <c r="B29" s="77" t="s">
        <v>400</v>
      </c>
      <c r="C29" s="78">
        <v>100</v>
      </c>
      <c r="D29" s="78" t="s">
        <v>398</v>
      </c>
      <c r="E29" s="107" t="s">
        <v>220</v>
      </c>
      <c r="F29" s="79"/>
      <c r="G29" s="80">
        <f t="shared" si="2"/>
        <v>0</v>
      </c>
    </row>
    <row r="30" spans="1:7" s="13" customFormat="1" x14ac:dyDescent="0.2">
      <c r="A30" s="86" t="s">
        <v>101</v>
      </c>
      <c r="B30" s="77" t="s">
        <v>412</v>
      </c>
      <c r="C30" s="78">
        <v>2</v>
      </c>
      <c r="D30" s="78" t="s">
        <v>398</v>
      </c>
      <c r="E30" s="107" t="s">
        <v>220</v>
      </c>
      <c r="F30" s="79"/>
      <c r="G30" s="80">
        <f t="shared" ref="G30" si="3">SUM(E30,F30)*C30</f>
        <v>0</v>
      </c>
    </row>
    <row r="31" spans="1:7" s="13" customFormat="1" x14ac:dyDescent="0.2">
      <c r="A31" s="86" t="s">
        <v>102</v>
      </c>
      <c r="B31" s="77" t="s">
        <v>447</v>
      </c>
      <c r="C31" s="78">
        <v>3</v>
      </c>
      <c r="D31" s="78" t="s">
        <v>398</v>
      </c>
      <c r="E31" s="107" t="s">
        <v>220</v>
      </c>
      <c r="F31" s="79"/>
      <c r="G31" s="80">
        <f t="shared" ref="G31" si="4">SUM(E31,F31)*C31</f>
        <v>0</v>
      </c>
    </row>
    <row r="32" spans="1:7" s="13" customFormat="1" x14ac:dyDescent="0.2">
      <c r="A32" s="86" t="s">
        <v>103</v>
      </c>
      <c r="B32" s="77" t="s">
        <v>401</v>
      </c>
      <c r="C32" s="78">
        <v>8</v>
      </c>
      <c r="D32" s="78" t="s">
        <v>224</v>
      </c>
      <c r="E32" s="107" t="s">
        <v>220</v>
      </c>
      <c r="F32" s="79"/>
      <c r="G32" s="80">
        <f t="shared" si="2"/>
        <v>0</v>
      </c>
    </row>
    <row r="33" spans="1:7" s="13" customFormat="1" x14ac:dyDescent="0.2">
      <c r="A33" s="86" t="s">
        <v>104</v>
      </c>
      <c r="B33" s="77" t="s">
        <v>240</v>
      </c>
      <c r="C33" s="78">
        <v>8</v>
      </c>
      <c r="D33" s="78" t="s">
        <v>224</v>
      </c>
      <c r="E33" s="79"/>
      <c r="F33" s="79"/>
      <c r="G33" s="80">
        <f t="shared" si="2"/>
        <v>0</v>
      </c>
    </row>
    <row r="34" spans="1:7" s="13" customFormat="1" ht="25.5" x14ac:dyDescent="0.2">
      <c r="A34" s="86" t="s">
        <v>230</v>
      </c>
      <c r="B34" s="77" t="s">
        <v>778</v>
      </c>
      <c r="C34" s="78">
        <v>14</v>
      </c>
      <c r="D34" s="78" t="s">
        <v>224</v>
      </c>
      <c r="E34" s="107" t="s">
        <v>220</v>
      </c>
      <c r="F34" s="79"/>
      <c r="G34" s="80">
        <f t="shared" ref="G34:G37" si="5">SUM(E34,F34)*C34</f>
        <v>0</v>
      </c>
    </row>
    <row r="35" spans="1:7" s="13" customFormat="1" x14ac:dyDescent="0.2">
      <c r="A35" s="86" t="s">
        <v>231</v>
      </c>
      <c r="B35" s="77" t="s">
        <v>241</v>
      </c>
      <c r="C35" s="78">
        <v>1</v>
      </c>
      <c r="D35" s="78" t="s">
        <v>105</v>
      </c>
      <c r="E35" s="107" t="s">
        <v>220</v>
      </c>
      <c r="F35" s="79"/>
      <c r="G35" s="80">
        <f t="shared" si="5"/>
        <v>0</v>
      </c>
    </row>
    <row r="36" spans="1:7" s="13" customFormat="1" x14ac:dyDescent="0.2">
      <c r="A36" s="86" t="s">
        <v>232</v>
      </c>
      <c r="B36" s="77" t="s">
        <v>405</v>
      </c>
      <c r="C36" s="78">
        <v>3</v>
      </c>
      <c r="D36" s="78" t="s">
        <v>121</v>
      </c>
      <c r="E36" s="107" t="s">
        <v>220</v>
      </c>
      <c r="F36" s="79"/>
      <c r="G36" s="80">
        <f t="shared" si="5"/>
        <v>0</v>
      </c>
    </row>
    <row r="37" spans="1:7" s="13" customFormat="1" x14ac:dyDescent="0.2">
      <c r="A37" s="86" t="s">
        <v>233</v>
      </c>
      <c r="B37" s="77" t="s">
        <v>425</v>
      </c>
      <c r="C37" s="78">
        <v>1</v>
      </c>
      <c r="D37" s="78" t="s">
        <v>224</v>
      </c>
      <c r="E37" s="107" t="s">
        <v>220</v>
      </c>
      <c r="F37" s="79"/>
      <c r="G37" s="80">
        <f t="shared" si="5"/>
        <v>0</v>
      </c>
    </row>
    <row r="38" spans="1:7" s="13" customFormat="1" x14ac:dyDescent="0.2">
      <c r="A38" s="86" t="s">
        <v>234</v>
      </c>
      <c r="B38" s="131" t="s">
        <v>408</v>
      </c>
      <c r="C38" s="78"/>
      <c r="D38" s="78"/>
      <c r="E38" s="107"/>
      <c r="F38" s="107"/>
      <c r="G38" s="80"/>
    </row>
    <row r="39" spans="1:7" s="13" customFormat="1" x14ac:dyDescent="0.2">
      <c r="A39" s="86" t="s">
        <v>471</v>
      </c>
      <c r="B39" s="77" t="s">
        <v>431</v>
      </c>
      <c r="C39" s="78">
        <v>30</v>
      </c>
      <c r="D39" s="78" t="s">
        <v>59</v>
      </c>
      <c r="E39" s="79"/>
      <c r="F39" s="79"/>
      <c r="G39" s="83">
        <f t="shared" ref="G39:G45" si="6">SUM(E39:F39)*C39</f>
        <v>0</v>
      </c>
    </row>
    <row r="40" spans="1:7" s="13" customFormat="1" x14ac:dyDescent="0.2">
      <c r="A40" s="86" t="s">
        <v>472</v>
      </c>
      <c r="B40" s="77" t="s">
        <v>403</v>
      </c>
      <c r="C40" s="78">
        <v>5</v>
      </c>
      <c r="D40" s="78" t="s">
        <v>59</v>
      </c>
      <c r="E40" s="107" t="s">
        <v>220</v>
      </c>
      <c r="F40" s="79"/>
      <c r="G40" s="83">
        <f t="shared" si="6"/>
        <v>0</v>
      </c>
    </row>
    <row r="41" spans="1:7" s="13" customFormat="1" x14ac:dyDescent="0.2">
      <c r="A41" s="86" t="s">
        <v>473</v>
      </c>
      <c r="B41" s="77" t="s">
        <v>406</v>
      </c>
      <c r="C41" s="78">
        <v>30</v>
      </c>
      <c r="D41" s="78" t="s">
        <v>59</v>
      </c>
      <c r="E41" s="79"/>
      <c r="F41" s="79"/>
      <c r="G41" s="83">
        <f t="shared" si="6"/>
        <v>0</v>
      </c>
    </row>
    <row r="42" spans="1:7" s="13" customFormat="1" ht="38.25" x14ac:dyDescent="0.2">
      <c r="A42" s="86" t="s">
        <v>474</v>
      </c>
      <c r="B42" s="77" t="s">
        <v>407</v>
      </c>
      <c r="C42" s="78">
        <v>80</v>
      </c>
      <c r="D42" s="78" t="s">
        <v>59</v>
      </c>
      <c r="E42" s="79"/>
      <c r="F42" s="79"/>
      <c r="G42" s="83">
        <f t="shared" si="6"/>
        <v>0</v>
      </c>
    </row>
    <row r="43" spans="1:7" s="13" customFormat="1" x14ac:dyDescent="0.2">
      <c r="A43" s="86" t="s">
        <v>475</v>
      </c>
      <c r="B43" s="77" t="s">
        <v>728</v>
      </c>
      <c r="C43" s="78">
        <v>10</v>
      </c>
      <c r="D43" s="78" t="s">
        <v>59</v>
      </c>
      <c r="E43" s="79"/>
      <c r="F43" s="79"/>
      <c r="G43" s="83">
        <f t="shared" si="6"/>
        <v>0</v>
      </c>
    </row>
    <row r="44" spans="1:7" s="13" customFormat="1" x14ac:dyDescent="0.2">
      <c r="A44" s="86" t="s">
        <v>476</v>
      </c>
      <c r="B44" s="77" t="s">
        <v>888</v>
      </c>
      <c r="C44" s="78">
        <v>65</v>
      </c>
      <c r="D44" s="78" t="s">
        <v>71</v>
      </c>
      <c r="E44" s="107" t="s">
        <v>220</v>
      </c>
      <c r="F44" s="79"/>
      <c r="G44" s="83">
        <f t="shared" si="6"/>
        <v>0</v>
      </c>
    </row>
    <row r="45" spans="1:7" s="13" customFormat="1" ht="25.5" x14ac:dyDescent="0.2">
      <c r="A45" s="86" t="s">
        <v>889</v>
      </c>
      <c r="B45" s="77" t="s">
        <v>483</v>
      </c>
      <c r="C45" s="78">
        <v>100</v>
      </c>
      <c r="D45" s="78" t="s">
        <v>71</v>
      </c>
      <c r="E45" s="79"/>
      <c r="F45" s="79"/>
      <c r="G45" s="83">
        <f t="shared" si="6"/>
        <v>0</v>
      </c>
    </row>
    <row r="46" spans="1:7" s="13" customFormat="1" x14ac:dyDescent="0.2">
      <c r="A46" s="86" t="s">
        <v>235</v>
      </c>
      <c r="B46" s="131" t="s">
        <v>409</v>
      </c>
      <c r="C46" s="78"/>
      <c r="D46" s="78"/>
      <c r="E46" s="107"/>
      <c r="F46" s="107"/>
      <c r="G46" s="80"/>
    </row>
    <row r="47" spans="1:7" s="13" customFormat="1" x14ac:dyDescent="0.2">
      <c r="A47" s="86" t="s">
        <v>477</v>
      </c>
      <c r="B47" s="77" t="s">
        <v>410</v>
      </c>
      <c r="C47" s="78">
        <v>2</v>
      </c>
      <c r="D47" s="78" t="s">
        <v>119</v>
      </c>
      <c r="E47" s="107" t="s">
        <v>220</v>
      </c>
      <c r="F47" s="79"/>
      <c r="G47" s="83">
        <f>SUM(E47:F47)*C47</f>
        <v>0</v>
      </c>
    </row>
    <row r="48" spans="1:7" s="13" customFormat="1" x14ac:dyDescent="0.2">
      <c r="A48" s="86" t="s">
        <v>478</v>
      </c>
      <c r="B48" s="77" t="s">
        <v>411</v>
      </c>
      <c r="C48" s="78">
        <v>3</v>
      </c>
      <c r="D48" s="78" t="s">
        <v>59</v>
      </c>
      <c r="E48" s="107" t="s">
        <v>220</v>
      </c>
      <c r="F48" s="79"/>
      <c r="G48" s="83">
        <f>SUM(E48:F48)*C48</f>
        <v>0</v>
      </c>
    </row>
    <row r="49" spans="1:7" s="74" customFormat="1" ht="25.5" x14ac:dyDescent="0.2">
      <c r="A49" s="86" t="s">
        <v>479</v>
      </c>
      <c r="B49" s="108" t="s">
        <v>779</v>
      </c>
      <c r="C49" s="194">
        <v>1</v>
      </c>
      <c r="D49" s="87" t="s">
        <v>105</v>
      </c>
      <c r="E49" s="115"/>
      <c r="F49" s="115"/>
      <c r="G49" s="196">
        <f t="shared" ref="G49" si="7">SUM(E49:F49)*C49</f>
        <v>0</v>
      </c>
    </row>
    <row r="50" spans="1:7" s="13" customFormat="1" x14ac:dyDescent="0.2">
      <c r="A50" s="86" t="s">
        <v>236</v>
      </c>
      <c r="B50" s="131" t="s">
        <v>402</v>
      </c>
      <c r="C50" s="78"/>
      <c r="D50" s="78"/>
      <c r="E50" s="107"/>
      <c r="F50" s="107"/>
      <c r="G50" s="83"/>
    </row>
    <row r="51" spans="1:7" s="13" customFormat="1" x14ac:dyDescent="0.2">
      <c r="A51" s="86" t="s">
        <v>480</v>
      </c>
      <c r="B51" s="77" t="s">
        <v>780</v>
      </c>
      <c r="C51" s="78">
        <v>1</v>
      </c>
      <c r="D51" s="78" t="s">
        <v>224</v>
      </c>
      <c r="E51" s="107" t="s">
        <v>220</v>
      </c>
      <c r="F51" s="79"/>
      <c r="G51" s="80">
        <f t="shared" si="2"/>
        <v>0</v>
      </c>
    </row>
    <row r="52" spans="1:7" x14ac:dyDescent="0.2">
      <c r="A52" s="31">
        <v>4</v>
      </c>
      <c r="B52" s="32" t="s">
        <v>242</v>
      </c>
      <c r="C52" s="65"/>
      <c r="D52" s="68"/>
      <c r="E52" s="66"/>
      <c r="F52" s="62"/>
      <c r="G52" s="64"/>
    </row>
    <row r="53" spans="1:7" s="74" customFormat="1" ht="25.5" x14ac:dyDescent="0.2">
      <c r="A53" s="69" t="s">
        <v>62</v>
      </c>
      <c r="B53" s="70" t="s">
        <v>781</v>
      </c>
      <c r="C53" s="78">
        <v>2</v>
      </c>
      <c r="D53" s="78" t="s">
        <v>398</v>
      </c>
      <c r="E53" s="115"/>
      <c r="F53" s="115"/>
      <c r="G53" s="80">
        <f t="shared" ref="G53" si="8">SUM(E53,F53)*C53</f>
        <v>0</v>
      </c>
    </row>
    <row r="54" spans="1:7" s="74" customFormat="1" x14ac:dyDescent="0.2">
      <c r="A54" s="69" t="s">
        <v>63</v>
      </c>
      <c r="B54" s="70" t="s">
        <v>430</v>
      </c>
      <c r="C54" s="78">
        <v>2</v>
      </c>
      <c r="D54" s="78" t="s">
        <v>119</v>
      </c>
      <c r="E54" s="115"/>
      <c r="F54" s="115"/>
      <c r="G54" s="80">
        <f>SUM(E54:F54)*C54</f>
        <v>0</v>
      </c>
    </row>
    <row r="55" spans="1:7" x14ac:dyDescent="0.2">
      <c r="A55" s="31">
        <v>5</v>
      </c>
      <c r="B55" s="32" t="s">
        <v>244</v>
      </c>
      <c r="C55" s="65"/>
      <c r="D55" s="68"/>
      <c r="E55" s="66"/>
      <c r="F55" s="62"/>
      <c r="G55" s="64"/>
    </row>
    <row r="56" spans="1:7" s="74" customFormat="1" x14ac:dyDescent="0.2">
      <c r="A56" s="69" t="s">
        <v>34</v>
      </c>
      <c r="B56" s="70" t="s">
        <v>245</v>
      </c>
      <c r="C56" s="78">
        <v>20</v>
      </c>
      <c r="D56" s="78" t="s">
        <v>156</v>
      </c>
      <c r="E56" s="79"/>
      <c r="F56" s="79"/>
      <c r="G56" s="80">
        <f t="shared" ref="G56:G58" si="9">SUM(E56,F56)*C56</f>
        <v>0</v>
      </c>
    </row>
    <row r="57" spans="1:7" s="74" customFormat="1" x14ac:dyDescent="0.2">
      <c r="A57" s="69" t="s">
        <v>36</v>
      </c>
      <c r="B57" s="70" t="s">
        <v>246</v>
      </c>
      <c r="C57" s="78">
        <v>80</v>
      </c>
      <c r="D57" s="78" t="s">
        <v>156</v>
      </c>
      <c r="E57" s="79"/>
      <c r="F57" s="79"/>
      <c r="G57" s="80">
        <f t="shared" si="9"/>
        <v>0</v>
      </c>
    </row>
    <row r="58" spans="1:7" s="74" customFormat="1" x14ac:dyDescent="0.2">
      <c r="A58" s="69" t="s">
        <v>38</v>
      </c>
      <c r="B58" s="70" t="s">
        <v>247</v>
      </c>
      <c r="C58" s="78">
        <v>20</v>
      </c>
      <c r="D58" s="78" t="s">
        <v>156</v>
      </c>
      <c r="E58" s="79"/>
      <c r="F58" s="79"/>
      <c r="G58" s="80">
        <f t="shared" si="9"/>
        <v>0</v>
      </c>
    </row>
    <row r="59" spans="1:7" x14ac:dyDescent="0.2">
      <c r="A59" s="31">
        <v>6</v>
      </c>
      <c r="B59" s="32" t="s">
        <v>248</v>
      </c>
      <c r="C59" s="65"/>
      <c r="D59" s="68"/>
      <c r="E59" s="66"/>
      <c r="F59" s="62"/>
      <c r="G59" s="64"/>
    </row>
    <row r="60" spans="1:7" s="74" customFormat="1" ht="25.5" x14ac:dyDescent="0.2">
      <c r="A60" s="69" t="s">
        <v>73</v>
      </c>
      <c r="B60" s="70" t="s">
        <v>782</v>
      </c>
      <c r="C60" s="78">
        <v>20</v>
      </c>
      <c r="D60" s="78" t="s">
        <v>398</v>
      </c>
      <c r="E60" s="79"/>
      <c r="F60" s="79"/>
      <c r="G60" s="80">
        <f t="shared" ref="G60:G64" si="10">SUM(E60,F60)*C60</f>
        <v>0</v>
      </c>
    </row>
    <row r="61" spans="1:7" s="74" customFormat="1" ht="25.5" x14ac:dyDescent="0.2">
      <c r="A61" s="69" t="s">
        <v>141</v>
      </c>
      <c r="B61" s="70" t="s">
        <v>444</v>
      </c>
      <c r="C61" s="78">
        <v>2</v>
      </c>
      <c r="D61" s="78" t="s">
        <v>119</v>
      </c>
      <c r="E61" s="79"/>
      <c r="F61" s="79"/>
      <c r="G61" s="80">
        <f t="shared" ref="G61" si="11">SUM(E61,F61)*C61</f>
        <v>0</v>
      </c>
    </row>
    <row r="62" spans="1:7" s="74" customFormat="1" x14ac:dyDescent="0.2">
      <c r="A62" s="69" t="s">
        <v>125</v>
      </c>
      <c r="B62" s="70" t="s">
        <v>249</v>
      </c>
      <c r="C62" s="78">
        <v>50</v>
      </c>
      <c r="D62" s="78" t="s">
        <v>398</v>
      </c>
      <c r="E62" s="79"/>
      <c r="F62" s="79"/>
      <c r="G62" s="80">
        <f t="shared" si="10"/>
        <v>0</v>
      </c>
    </row>
    <row r="63" spans="1:7" s="74" customFormat="1" x14ac:dyDescent="0.2">
      <c r="A63" s="69" t="s">
        <v>169</v>
      </c>
      <c r="B63" s="70" t="s">
        <v>481</v>
      </c>
      <c r="C63" s="78">
        <v>50</v>
      </c>
      <c r="D63" s="78" t="s">
        <v>398</v>
      </c>
      <c r="E63" s="79"/>
      <c r="F63" s="79"/>
      <c r="G63" s="80">
        <f t="shared" si="10"/>
        <v>0</v>
      </c>
    </row>
    <row r="64" spans="1:7" s="74" customFormat="1" ht="15" customHeight="1" x14ac:dyDescent="0.2">
      <c r="A64" s="69" t="s">
        <v>170</v>
      </c>
      <c r="B64" s="70" t="s">
        <v>250</v>
      </c>
      <c r="C64" s="78">
        <v>50</v>
      </c>
      <c r="D64" s="78" t="s">
        <v>398</v>
      </c>
      <c r="E64" s="79"/>
      <c r="F64" s="79"/>
      <c r="G64" s="80">
        <f t="shared" si="10"/>
        <v>0</v>
      </c>
    </row>
    <row r="65" spans="1:8" s="74" customFormat="1" x14ac:dyDescent="0.2">
      <c r="A65" s="69" t="s">
        <v>243</v>
      </c>
      <c r="B65" s="70" t="s">
        <v>432</v>
      </c>
      <c r="C65" s="78">
        <v>3</v>
      </c>
      <c r="D65" s="78" t="s">
        <v>398</v>
      </c>
      <c r="E65" s="79"/>
      <c r="F65" s="79"/>
      <c r="G65" s="80">
        <f>SUM(E65,F65)*C65</f>
        <v>0</v>
      </c>
    </row>
    <row r="66" spans="1:8" x14ac:dyDescent="0.2">
      <c r="A66" s="31">
        <v>7</v>
      </c>
      <c r="B66" s="32" t="s">
        <v>126</v>
      </c>
      <c r="C66" s="65"/>
      <c r="D66" s="68"/>
      <c r="E66" s="66"/>
      <c r="F66" s="62"/>
      <c r="G66" s="64"/>
    </row>
    <row r="67" spans="1:8" s="13" customFormat="1" x14ac:dyDescent="0.2">
      <c r="A67" s="81" t="s">
        <v>74</v>
      </c>
      <c r="B67" s="131" t="s">
        <v>414</v>
      </c>
      <c r="C67" s="109"/>
      <c r="D67" s="110"/>
      <c r="E67" s="67"/>
      <c r="F67" s="137"/>
      <c r="G67" s="83"/>
    </row>
    <row r="68" spans="1:8" s="13" customFormat="1" x14ac:dyDescent="0.2">
      <c r="A68" s="86" t="s">
        <v>490</v>
      </c>
      <c r="B68" s="77" t="s">
        <v>413</v>
      </c>
      <c r="C68" s="78">
        <v>300</v>
      </c>
      <c r="D68" s="78" t="s">
        <v>59</v>
      </c>
      <c r="E68" s="79"/>
      <c r="F68" s="79"/>
      <c r="G68" s="83">
        <f>SUM(E68:F68)*C68</f>
        <v>0</v>
      </c>
    </row>
    <row r="69" spans="1:8" s="13" customFormat="1" x14ac:dyDescent="0.2">
      <c r="A69" s="86" t="s">
        <v>491</v>
      </c>
      <c r="B69" s="77" t="s">
        <v>415</v>
      </c>
      <c r="C69" s="78">
        <v>300</v>
      </c>
      <c r="D69" s="78" t="s">
        <v>59</v>
      </c>
      <c r="E69" s="79"/>
      <c r="F69" s="79"/>
      <c r="G69" s="83">
        <f>SUM(E69:F69)*C69</f>
        <v>0</v>
      </c>
    </row>
    <row r="70" spans="1:8" s="13" customFormat="1" ht="25.5" x14ac:dyDescent="0.2">
      <c r="A70" s="86" t="s">
        <v>887</v>
      </c>
      <c r="B70" s="77" t="s">
        <v>890</v>
      </c>
      <c r="C70" s="78">
        <v>58</v>
      </c>
      <c r="D70" s="78" t="s">
        <v>121</v>
      </c>
      <c r="E70" s="79"/>
      <c r="F70" s="79"/>
      <c r="G70" s="83">
        <f>SUM(E70:F70)*C70</f>
        <v>0</v>
      </c>
    </row>
    <row r="71" spans="1:8" s="13" customFormat="1" x14ac:dyDescent="0.2">
      <c r="A71" s="81" t="s">
        <v>75</v>
      </c>
      <c r="B71" s="131" t="s">
        <v>416</v>
      </c>
      <c r="C71" s="109"/>
      <c r="D71" s="110"/>
      <c r="E71" s="67"/>
      <c r="F71" s="137"/>
      <c r="G71" s="83"/>
    </row>
    <row r="72" spans="1:8" s="13" customFormat="1" ht="38.25" x14ac:dyDescent="0.2">
      <c r="A72" s="86" t="s">
        <v>492</v>
      </c>
      <c r="B72" s="77" t="s">
        <v>482</v>
      </c>
      <c r="C72" s="78">
        <v>35</v>
      </c>
      <c r="D72" s="78" t="s">
        <v>59</v>
      </c>
      <c r="E72" s="79"/>
      <c r="F72" s="79"/>
      <c r="G72" s="83">
        <f t="shared" ref="G72:G77" si="12">SUM(E72:F72)*C72</f>
        <v>0</v>
      </c>
    </row>
    <row r="73" spans="1:8" s="13" customFormat="1" ht="25.5" x14ac:dyDescent="0.2">
      <c r="A73" s="86" t="s">
        <v>493</v>
      </c>
      <c r="B73" s="77" t="s">
        <v>433</v>
      </c>
      <c r="C73" s="78">
        <v>40</v>
      </c>
      <c r="D73" s="78" t="s">
        <v>59</v>
      </c>
      <c r="E73" s="79"/>
      <c r="F73" s="79"/>
      <c r="G73" s="83">
        <f t="shared" si="12"/>
        <v>0</v>
      </c>
    </row>
    <row r="74" spans="1:8" s="13" customFormat="1" ht="25.5" x14ac:dyDescent="0.2">
      <c r="A74" s="86" t="s">
        <v>494</v>
      </c>
      <c r="B74" s="77" t="s">
        <v>418</v>
      </c>
      <c r="C74" s="78">
        <v>3</v>
      </c>
      <c r="D74" s="78" t="s">
        <v>71</v>
      </c>
      <c r="E74" s="79"/>
      <c r="F74" s="79"/>
      <c r="G74" s="83">
        <f t="shared" si="12"/>
        <v>0</v>
      </c>
    </row>
    <row r="75" spans="1:8" s="13" customFormat="1" ht="25.5" x14ac:dyDescent="0.2">
      <c r="A75" s="86" t="s">
        <v>495</v>
      </c>
      <c r="B75" s="77" t="s">
        <v>417</v>
      </c>
      <c r="C75" s="78">
        <v>6</v>
      </c>
      <c r="D75" s="78" t="s">
        <v>71</v>
      </c>
      <c r="E75" s="79"/>
      <c r="F75" s="79"/>
      <c r="G75" s="83">
        <f t="shared" ref="G75" si="13">SUM(E75:F75)*C75</f>
        <v>0</v>
      </c>
    </row>
    <row r="76" spans="1:8" s="13" customFormat="1" ht="25.5" x14ac:dyDescent="0.2">
      <c r="A76" s="86" t="s">
        <v>496</v>
      </c>
      <c r="B76" s="77" t="s">
        <v>419</v>
      </c>
      <c r="C76" s="78">
        <v>6</v>
      </c>
      <c r="D76" s="78" t="s">
        <v>59</v>
      </c>
      <c r="E76" s="79"/>
      <c r="F76" s="79"/>
      <c r="G76" s="83">
        <f t="shared" si="12"/>
        <v>0</v>
      </c>
    </row>
    <row r="77" spans="1:8" s="13" customFormat="1" x14ac:dyDescent="0.2">
      <c r="A77" s="86" t="s">
        <v>497</v>
      </c>
      <c r="B77" s="77" t="s">
        <v>435</v>
      </c>
      <c r="C77" s="78">
        <v>30</v>
      </c>
      <c r="D77" s="78" t="s">
        <v>59</v>
      </c>
      <c r="E77" s="79"/>
      <c r="F77" s="79"/>
      <c r="G77" s="83">
        <f t="shared" si="12"/>
        <v>0</v>
      </c>
    </row>
    <row r="78" spans="1:8" s="13" customFormat="1" x14ac:dyDescent="0.2">
      <c r="A78" s="81" t="s">
        <v>76</v>
      </c>
      <c r="B78" s="131" t="s">
        <v>122</v>
      </c>
      <c r="C78" s="109"/>
      <c r="D78" s="110"/>
      <c r="E78" s="67"/>
      <c r="F78" s="137"/>
      <c r="G78" s="83"/>
    </row>
    <row r="79" spans="1:8" s="13" customFormat="1" ht="25.5" x14ac:dyDescent="0.2">
      <c r="A79" s="81" t="s">
        <v>498</v>
      </c>
      <c r="B79" s="108" t="s">
        <v>420</v>
      </c>
      <c r="C79" s="109">
        <v>35</v>
      </c>
      <c r="D79" s="110" t="s">
        <v>121</v>
      </c>
      <c r="E79" s="116"/>
      <c r="F79" s="63"/>
      <c r="G79" s="83">
        <f>SUM(E79:F79)*C79</f>
        <v>0</v>
      </c>
    </row>
    <row r="80" spans="1:8" s="13" customFormat="1" ht="25.5" x14ac:dyDescent="0.2">
      <c r="A80" s="81" t="s">
        <v>499</v>
      </c>
      <c r="B80" s="108" t="s">
        <v>421</v>
      </c>
      <c r="C80" s="109">
        <v>52</v>
      </c>
      <c r="D80" s="110" t="s">
        <v>121</v>
      </c>
      <c r="E80" s="116"/>
      <c r="F80" s="63"/>
      <c r="G80" s="83">
        <f>SUM(E80:F80)*C80</f>
        <v>0</v>
      </c>
      <c r="H80" s="123"/>
    </row>
    <row r="81" spans="1:8" s="13" customFormat="1" ht="38.25" x14ac:dyDescent="0.2">
      <c r="A81" s="81" t="s">
        <v>500</v>
      </c>
      <c r="B81" s="108" t="s">
        <v>422</v>
      </c>
      <c r="C81" s="109">
        <v>20</v>
      </c>
      <c r="D81" s="110" t="s">
        <v>121</v>
      </c>
      <c r="E81" s="116"/>
      <c r="F81" s="63"/>
      <c r="G81" s="83">
        <f>SUM(E81:F81)*C81</f>
        <v>0</v>
      </c>
      <c r="H81" s="123"/>
    </row>
    <row r="82" spans="1:8" s="13" customFormat="1" ht="38.25" x14ac:dyDescent="0.2">
      <c r="A82" s="81" t="s">
        <v>501</v>
      </c>
      <c r="B82" s="108" t="s">
        <v>423</v>
      </c>
      <c r="C82" s="109">
        <v>230</v>
      </c>
      <c r="D82" s="110" t="s">
        <v>121</v>
      </c>
      <c r="E82" s="116"/>
      <c r="F82" s="63"/>
      <c r="G82" s="83">
        <f>SUM(E82:F82)*C82</f>
        <v>0</v>
      </c>
      <c r="H82" s="123"/>
    </row>
    <row r="83" spans="1:8" x14ac:dyDescent="0.2">
      <c r="A83" s="31">
        <v>8</v>
      </c>
      <c r="B83" s="32" t="s">
        <v>127</v>
      </c>
      <c r="C83" s="65"/>
      <c r="D83" s="68"/>
      <c r="E83" s="66"/>
      <c r="F83" s="62"/>
      <c r="G83" s="64"/>
    </row>
    <row r="84" spans="1:8" s="13" customFormat="1" x14ac:dyDescent="0.2">
      <c r="A84" s="81" t="s">
        <v>77</v>
      </c>
      <c r="B84" s="84" t="s">
        <v>424</v>
      </c>
      <c r="C84" s="85">
        <v>10</v>
      </c>
      <c r="D84" s="82" t="s">
        <v>59</v>
      </c>
      <c r="E84" s="67" t="s">
        <v>220</v>
      </c>
      <c r="F84" s="63"/>
      <c r="G84" s="83">
        <f>SUM(E84:F84)*C84</f>
        <v>0</v>
      </c>
    </row>
    <row r="85" spans="1:8" s="13" customFormat="1" ht="38.25" x14ac:dyDescent="0.2">
      <c r="A85" s="81" t="s">
        <v>78</v>
      </c>
      <c r="B85" s="84" t="s">
        <v>458</v>
      </c>
      <c r="C85" s="85">
        <v>15</v>
      </c>
      <c r="D85" s="82" t="s">
        <v>59</v>
      </c>
      <c r="E85" s="116"/>
      <c r="F85" s="63"/>
      <c r="G85" s="83">
        <f>SUM(E85:F85)*C85</f>
        <v>0</v>
      </c>
    </row>
    <row r="86" spans="1:8" s="13" customFormat="1" x14ac:dyDescent="0.2">
      <c r="A86" s="81" t="s">
        <v>79</v>
      </c>
      <c r="B86" s="84" t="s">
        <v>486</v>
      </c>
      <c r="C86" s="85">
        <v>10</v>
      </c>
      <c r="D86" s="82" t="s">
        <v>59</v>
      </c>
      <c r="E86" s="116"/>
      <c r="F86" s="63"/>
      <c r="G86" s="83">
        <f>SUM(E86:F86)*C86</f>
        <v>0</v>
      </c>
    </row>
    <row r="87" spans="1:8" s="74" customFormat="1" ht="25.5" x14ac:dyDescent="0.2">
      <c r="A87" s="81" t="s">
        <v>80</v>
      </c>
      <c r="B87" s="70" t="s">
        <v>436</v>
      </c>
      <c r="C87" s="71">
        <v>5</v>
      </c>
      <c r="D87" s="71" t="s">
        <v>398</v>
      </c>
      <c r="E87" s="79"/>
      <c r="F87" s="79"/>
      <c r="G87" s="80">
        <f t="shared" ref="G87:G89" si="14">SUM(E87,F87)*C87</f>
        <v>0</v>
      </c>
    </row>
    <row r="88" spans="1:8" s="74" customFormat="1" ht="25.5" x14ac:dyDescent="0.2">
      <c r="A88" s="81" t="s">
        <v>81</v>
      </c>
      <c r="B88" s="70" t="s">
        <v>487</v>
      </c>
      <c r="C88" s="71">
        <v>5</v>
      </c>
      <c r="D88" s="71" t="s">
        <v>398</v>
      </c>
      <c r="E88" s="79"/>
      <c r="F88" s="79"/>
      <c r="G88" s="80">
        <f t="shared" si="14"/>
        <v>0</v>
      </c>
    </row>
    <row r="89" spans="1:8" s="74" customFormat="1" ht="24.95" customHeight="1" x14ac:dyDescent="0.2">
      <c r="A89" s="81" t="s">
        <v>142</v>
      </c>
      <c r="B89" s="70" t="s">
        <v>434</v>
      </c>
      <c r="C89" s="71">
        <v>90</v>
      </c>
      <c r="D89" s="71" t="s">
        <v>398</v>
      </c>
      <c r="E89" s="79"/>
      <c r="F89" s="79"/>
      <c r="G89" s="80">
        <f t="shared" si="14"/>
        <v>0</v>
      </c>
    </row>
    <row r="90" spans="1:8" x14ac:dyDescent="0.2">
      <c r="A90" s="31">
        <v>9</v>
      </c>
      <c r="B90" s="32" t="s">
        <v>263</v>
      </c>
      <c r="C90" s="65"/>
      <c r="D90" s="68"/>
      <c r="E90" s="66"/>
      <c r="F90" s="62"/>
      <c r="G90" s="64"/>
    </row>
    <row r="91" spans="1:8" s="13" customFormat="1" ht="15" customHeight="1" x14ac:dyDescent="0.2">
      <c r="A91" s="81" t="s">
        <v>82</v>
      </c>
      <c r="B91" s="84" t="s">
        <v>191</v>
      </c>
      <c r="C91" s="85">
        <v>85</v>
      </c>
      <c r="D91" s="82" t="s">
        <v>59</v>
      </c>
      <c r="E91" s="116"/>
      <c r="F91" s="63"/>
      <c r="G91" s="83">
        <f>SUM(E91:F91)*C91</f>
        <v>0</v>
      </c>
    </row>
    <row r="92" spans="1:8" s="13" customFormat="1" ht="38.25" x14ac:dyDescent="0.2">
      <c r="A92" s="81" t="s">
        <v>143</v>
      </c>
      <c r="B92" s="77" t="s">
        <v>362</v>
      </c>
      <c r="C92" s="78">
        <v>350</v>
      </c>
      <c r="D92" s="78" t="s">
        <v>398</v>
      </c>
      <c r="E92" s="79"/>
      <c r="F92" s="79"/>
      <c r="G92" s="83">
        <f>SUM(E92:F92)*C92</f>
        <v>0</v>
      </c>
    </row>
    <row r="93" spans="1:8" x14ac:dyDescent="0.2">
      <c r="A93" s="31">
        <v>10</v>
      </c>
      <c r="B93" s="32" t="s">
        <v>268</v>
      </c>
      <c r="C93" s="65"/>
      <c r="D93" s="68"/>
      <c r="E93" s="66"/>
      <c r="F93" s="62"/>
      <c r="G93" s="64"/>
    </row>
    <row r="94" spans="1:8" s="13" customFormat="1" x14ac:dyDescent="0.2">
      <c r="A94" s="81" t="s">
        <v>135</v>
      </c>
      <c r="B94" s="108" t="s">
        <v>359</v>
      </c>
      <c r="C94" s="109">
        <v>1</v>
      </c>
      <c r="D94" s="110" t="s">
        <v>121</v>
      </c>
      <c r="E94" s="116"/>
      <c r="F94" s="63"/>
      <c r="G94" s="83">
        <f t="shared" ref="G94:G95" si="15">SUM(E94:F94)*C94</f>
        <v>0</v>
      </c>
    </row>
    <row r="95" spans="1:8" s="13" customFormat="1" ht="15" customHeight="1" x14ac:dyDescent="0.2">
      <c r="A95" s="81" t="s">
        <v>136</v>
      </c>
      <c r="B95" s="108" t="s">
        <v>196</v>
      </c>
      <c r="C95" s="109">
        <v>4</v>
      </c>
      <c r="D95" s="110" t="s">
        <v>121</v>
      </c>
      <c r="E95" s="116"/>
      <c r="F95" s="63"/>
      <c r="G95" s="83">
        <f t="shared" si="15"/>
        <v>0</v>
      </c>
    </row>
    <row r="96" spans="1:8" s="13" customFormat="1" ht="24.95" customHeight="1" x14ac:dyDescent="0.2">
      <c r="A96" s="81" t="s">
        <v>199</v>
      </c>
      <c r="B96" s="108" t="s">
        <v>446</v>
      </c>
      <c r="C96" s="109">
        <v>1</v>
      </c>
      <c r="D96" s="110" t="s">
        <v>121</v>
      </c>
      <c r="E96" s="116"/>
      <c r="F96" s="63"/>
      <c r="G96" s="83">
        <f t="shared" ref="G96" si="16">SUM(E96:F96)*C96</f>
        <v>0</v>
      </c>
    </row>
    <row r="97" spans="1:7" x14ac:dyDescent="0.2">
      <c r="A97" s="31">
        <v>11</v>
      </c>
      <c r="B97" s="32" t="s">
        <v>274</v>
      </c>
      <c r="C97" s="65"/>
      <c r="D97" s="68"/>
      <c r="E97" s="66"/>
      <c r="F97" s="62"/>
      <c r="G97" s="64"/>
    </row>
    <row r="98" spans="1:7" s="13" customFormat="1" x14ac:dyDescent="0.2">
      <c r="A98" s="81" t="s">
        <v>137</v>
      </c>
      <c r="B98" s="131" t="s">
        <v>109</v>
      </c>
      <c r="C98" s="109"/>
      <c r="D98" s="110"/>
      <c r="E98" s="67"/>
      <c r="F98" s="137"/>
      <c r="G98" s="83"/>
    </row>
    <row r="99" spans="1:7" s="13" customFormat="1" ht="25.5" x14ac:dyDescent="0.2">
      <c r="A99" s="81" t="s">
        <v>390</v>
      </c>
      <c r="B99" s="108" t="s">
        <v>799</v>
      </c>
      <c r="C99" s="109">
        <v>60</v>
      </c>
      <c r="D99" s="110" t="s">
        <v>59</v>
      </c>
      <c r="E99" s="116"/>
      <c r="F99" s="63"/>
      <c r="G99" s="80">
        <f t="shared" ref="G99:G102" si="17">SUM(E99,F99)*C99</f>
        <v>0</v>
      </c>
    </row>
    <row r="100" spans="1:7" s="13" customFormat="1" ht="25.5" x14ac:dyDescent="0.2">
      <c r="A100" s="81" t="s">
        <v>391</v>
      </c>
      <c r="B100" s="108" t="s">
        <v>198</v>
      </c>
      <c r="C100" s="109">
        <v>40</v>
      </c>
      <c r="D100" s="110" t="s">
        <v>59</v>
      </c>
      <c r="E100" s="116"/>
      <c r="F100" s="63"/>
      <c r="G100" s="80">
        <f t="shared" si="17"/>
        <v>0</v>
      </c>
    </row>
    <row r="101" spans="1:7" s="13" customFormat="1" ht="25.5" x14ac:dyDescent="0.2">
      <c r="A101" s="81" t="s">
        <v>502</v>
      </c>
      <c r="B101" s="108" t="s">
        <v>800</v>
      </c>
      <c r="C101" s="109">
        <v>5</v>
      </c>
      <c r="D101" s="110" t="s">
        <v>59</v>
      </c>
      <c r="E101" s="116"/>
      <c r="F101" s="63"/>
      <c r="G101" s="80">
        <f t="shared" si="17"/>
        <v>0</v>
      </c>
    </row>
    <row r="102" spans="1:7" s="13" customFormat="1" x14ac:dyDescent="0.2">
      <c r="A102" s="81" t="s">
        <v>392</v>
      </c>
      <c r="B102" s="77" t="s">
        <v>360</v>
      </c>
      <c r="C102" s="78">
        <v>1</v>
      </c>
      <c r="D102" s="87" t="s">
        <v>224</v>
      </c>
      <c r="E102" s="79"/>
      <c r="F102" s="79"/>
      <c r="G102" s="80">
        <f t="shared" si="17"/>
        <v>0</v>
      </c>
    </row>
    <row r="103" spans="1:7" s="13" customFormat="1" ht="25.5" x14ac:dyDescent="0.2">
      <c r="A103" s="81" t="s">
        <v>393</v>
      </c>
      <c r="B103" s="84" t="s">
        <v>464</v>
      </c>
      <c r="C103" s="111">
        <v>14</v>
      </c>
      <c r="D103" s="82" t="s">
        <v>59</v>
      </c>
      <c r="E103" s="115"/>
      <c r="F103" s="115"/>
      <c r="G103" s="114">
        <f>SUM(E103:F103)*C103</f>
        <v>0</v>
      </c>
    </row>
    <row r="104" spans="1:7" s="13" customFormat="1" x14ac:dyDescent="0.2">
      <c r="A104" s="81" t="s">
        <v>394</v>
      </c>
      <c r="B104" s="108" t="s">
        <v>465</v>
      </c>
      <c r="C104" s="109">
        <v>3</v>
      </c>
      <c r="D104" s="110" t="s">
        <v>466</v>
      </c>
      <c r="E104" s="116"/>
      <c r="F104" s="63"/>
      <c r="G104" s="114">
        <f>SUM(E104:F104)*C104</f>
        <v>0</v>
      </c>
    </row>
    <row r="105" spans="1:7" s="13" customFormat="1" x14ac:dyDescent="0.2">
      <c r="A105" s="81" t="s">
        <v>138</v>
      </c>
      <c r="B105" s="131" t="s">
        <v>123</v>
      </c>
      <c r="C105" s="109"/>
      <c r="D105" s="110"/>
      <c r="E105" s="67"/>
      <c r="F105" s="137"/>
      <c r="G105" s="83"/>
    </row>
    <row r="106" spans="1:7" s="13" customFormat="1" ht="65.25" customHeight="1" x14ac:dyDescent="0.2">
      <c r="A106" s="81" t="s">
        <v>505</v>
      </c>
      <c r="B106" s="108" t="s">
        <v>427</v>
      </c>
      <c r="C106" s="109">
        <v>45</v>
      </c>
      <c r="D106" s="110" t="s">
        <v>59</v>
      </c>
      <c r="E106" s="115"/>
      <c r="F106" s="115"/>
      <c r="G106" s="196">
        <f>SUM(E106:F106)*C106</f>
        <v>0</v>
      </c>
    </row>
    <row r="107" spans="1:7" s="13" customFormat="1" ht="25.5" x14ac:dyDescent="0.2">
      <c r="A107" s="81" t="s">
        <v>506</v>
      </c>
      <c r="B107" s="108" t="s">
        <v>428</v>
      </c>
      <c r="C107" s="194">
        <v>4</v>
      </c>
      <c r="D107" s="197" t="s">
        <v>59</v>
      </c>
      <c r="E107" s="115"/>
      <c r="F107" s="115"/>
      <c r="G107" s="196">
        <f>SUM(E107:F107)*C107</f>
        <v>0</v>
      </c>
    </row>
    <row r="108" spans="1:7" s="13" customFormat="1" ht="25.5" x14ac:dyDescent="0.2">
      <c r="A108" s="81" t="s">
        <v>507</v>
      </c>
      <c r="B108" s="108" t="s">
        <v>445</v>
      </c>
      <c r="C108" s="194">
        <v>10</v>
      </c>
      <c r="D108" s="197" t="s">
        <v>59</v>
      </c>
      <c r="E108" s="115"/>
      <c r="F108" s="115"/>
      <c r="G108" s="196">
        <f>SUM(E108,F108)*C108</f>
        <v>0</v>
      </c>
    </row>
    <row r="109" spans="1:7" x14ac:dyDescent="0.2">
      <c r="A109" s="31">
        <v>12</v>
      </c>
      <c r="B109" s="32" t="s">
        <v>285</v>
      </c>
      <c r="C109" s="65"/>
      <c r="D109" s="68"/>
      <c r="E109" s="66"/>
      <c r="F109" s="62"/>
      <c r="G109" s="64"/>
    </row>
    <row r="110" spans="1:7" s="74" customFormat="1" x14ac:dyDescent="0.2">
      <c r="A110" s="69" t="s">
        <v>193</v>
      </c>
      <c r="B110" s="70" t="s">
        <v>286</v>
      </c>
      <c r="C110" s="78">
        <v>6</v>
      </c>
      <c r="D110" s="87" t="s">
        <v>105</v>
      </c>
      <c r="E110" s="79"/>
      <c r="F110" s="79"/>
      <c r="G110" s="80">
        <f t="shared" ref="G110:G114" si="18">SUM(E110,F110)*C110</f>
        <v>0</v>
      </c>
    </row>
    <row r="111" spans="1:7" s="74" customFormat="1" ht="25.5" x14ac:dyDescent="0.2">
      <c r="A111" s="69" t="s">
        <v>194</v>
      </c>
      <c r="B111" s="70" t="s">
        <v>288</v>
      </c>
      <c r="C111" s="78">
        <v>1</v>
      </c>
      <c r="D111" s="87" t="s">
        <v>105</v>
      </c>
      <c r="E111" s="79"/>
      <c r="F111" s="79"/>
      <c r="G111" s="80">
        <f t="shared" si="18"/>
        <v>0</v>
      </c>
    </row>
    <row r="112" spans="1:7" s="74" customFormat="1" x14ac:dyDescent="0.2">
      <c r="A112" s="69" t="s">
        <v>269</v>
      </c>
      <c r="B112" s="70" t="s">
        <v>289</v>
      </c>
      <c r="C112" s="78">
        <v>2</v>
      </c>
      <c r="D112" s="87" t="s">
        <v>224</v>
      </c>
      <c r="E112" s="79"/>
      <c r="F112" s="79"/>
      <c r="G112" s="80">
        <f t="shared" si="18"/>
        <v>0</v>
      </c>
    </row>
    <row r="113" spans="1:8" s="74" customFormat="1" x14ac:dyDescent="0.2">
      <c r="A113" s="69" t="s">
        <v>270</v>
      </c>
      <c r="B113" s="70" t="s">
        <v>290</v>
      </c>
      <c r="C113" s="78">
        <v>2</v>
      </c>
      <c r="D113" s="87" t="s">
        <v>287</v>
      </c>
      <c r="E113" s="79"/>
      <c r="F113" s="79"/>
      <c r="G113" s="80">
        <f t="shared" si="18"/>
        <v>0</v>
      </c>
    </row>
    <row r="114" spans="1:8" s="74" customFormat="1" x14ac:dyDescent="0.2">
      <c r="A114" s="69" t="s">
        <v>271</v>
      </c>
      <c r="B114" s="70" t="s">
        <v>291</v>
      </c>
      <c r="C114" s="78">
        <v>1</v>
      </c>
      <c r="D114" s="87" t="s">
        <v>287</v>
      </c>
      <c r="E114" s="79"/>
      <c r="F114" s="79"/>
      <c r="G114" s="80">
        <f t="shared" si="18"/>
        <v>0</v>
      </c>
    </row>
    <row r="115" spans="1:8" s="74" customFormat="1" x14ac:dyDescent="0.2">
      <c r="A115" s="69" t="s">
        <v>272</v>
      </c>
      <c r="B115" s="70" t="s">
        <v>489</v>
      </c>
      <c r="C115" s="78">
        <v>3</v>
      </c>
      <c r="D115" s="87" t="s">
        <v>121</v>
      </c>
      <c r="E115" s="107" t="s">
        <v>220</v>
      </c>
      <c r="F115" s="79"/>
      <c r="G115" s="80">
        <f t="shared" ref="G115" si="19">SUM(E115,F115)*C115</f>
        <v>0</v>
      </c>
    </row>
    <row r="116" spans="1:8" s="13" customFormat="1" x14ac:dyDescent="0.2">
      <c r="A116" s="81">
        <v>13</v>
      </c>
      <c r="B116" s="131" t="s">
        <v>292</v>
      </c>
      <c r="C116" s="109"/>
      <c r="D116" s="110"/>
      <c r="E116" s="67"/>
      <c r="F116" s="137"/>
      <c r="G116" s="83"/>
    </row>
    <row r="117" spans="1:8" s="13" customFormat="1" ht="25.5" x14ac:dyDescent="0.2">
      <c r="A117" s="81" t="s">
        <v>106</v>
      </c>
      <c r="B117" s="108" t="s">
        <v>426</v>
      </c>
      <c r="C117" s="109">
        <v>65</v>
      </c>
      <c r="D117" s="110" t="s">
        <v>59</v>
      </c>
      <c r="E117" s="116"/>
      <c r="F117" s="63"/>
      <c r="G117" s="83">
        <f>SUM(E117:F117)*C117</f>
        <v>0</v>
      </c>
    </row>
    <row r="118" spans="1:8" s="13" customFormat="1" ht="38.25" x14ac:dyDescent="0.2">
      <c r="A118" s="81" t="s">
        <v>139</v>
      </c>
      <c r="B118" s="108" t="s">
        <v>213</v>
      </c>
      <c r="C118" s="109">
        <v>2</v>
      </c>
      <c r="D118" s="110" t="s">
        <v>121</v>
      </c>
      <c r="E118" s="116"/>
      <c r="F118" s="63"/>
      <c r="G118" s="83">
        <f>SUM(E118:F118)*C118</f>
        <v>0</v>
      </c>
    </row>
    <row r="119" spans="1:8" s="13" customFormat="1" x14ac:dyDescent="0.2">
      <c r="A119" s="81" t="s">
        <v>195</v>
      </c>
      <c r="B119" s="84" t="s">
        <v>214</v>
      </c>
      <c r="C119" s="111">
        <v>14</v>
      </c>
      <c r="D119" s="82" t="s">
        <v>59</v>
      </c>
      <c r="E119" s="112"/>
      <c r="F119" s="113"/>
      <c r="G119" s="114">
        <f>SUM(E119:F119)*C119</f>
        <v>0</v>
      </c>
    </row>
    <row r="120" spans="1:8" s="13" customFormat="1" x14ac:dyDescent="0.2">
      <c r="A120" s="81" t="s">
        <v>275</v>
      </c>
      <c r="B120" s="84" t="s">
        <v>361</v>
      </c>
      <c r="C120" s="111">
        <v>6.5</v>
      </c>
      <c r="D120" s="82" t="s">
        <v>59</v>
      </c>
      <c r="E120" s="112"/>
      <c r="F120" s="113"/>
      <c r="G120" s="114">
        <f>SUM(E120:F120)*C120</f>
        <v>0</v>
      </c>
      <c r="H120" s="123"/>
    </row>
    <row r="121" spans="1:8" s="13" customFormat="1" ht="25.5" x14ac:dyDescent="0.2">
      <c r="A121" s="81" t="s">
        <v>276</v>
      </c>
      <c r="B121" s="84" t="s">
        <v>215</v>
      </c>
      <c r="C121" s="111">
        <v>7.5</v>
      </c>
      <c r="D121" s="82" t="s">
        <v>59</v>
      </c>
      <c r="E121" s="112"/>
      <c r="F121" s="113"/>
      <c r="G121" s="114">
        <f>SUM(E121:F121)*C121</f>
        <v>0</v>
      </c>
      <c r="H121" s="123"/>
    </row>
    <row r="122" spans="1:8" x14ac:dyDescent="0.2">
      <c r="A122" s="31">
        <v>14</v>
      </c>
      <c r="B122" s="32" t="s">
        <v>129</v>
      </c>
      <c r="C122" s="65"/>
      <c r="D122" s="68"/>
      <c r="E122" s="66"/>
      <c r="F122" s="62"/>
      <c r="G122" s="64"/>
    </row>
    <row r="123" spans="1:8" s="13" customFormat="1" x14ac:dyDescent="0.2">
      <c r="A123" s="81" t="s">
        <v>216</v>
      </c>
      <c r="B123" s="132" t="s">
        <v>132</v>
      </c>
      <c r="C123" s="85"/>
      <c r="D123" s="82"/>
      <c r="E123" s="67"/>
      <c r="F123" s="137"/>
      <c r="G123" s="83"/>
    </row>
    <row r="124" spans="1:8" s="13" customFormat="1" x14ac:dyDescent="0.2">
      <c r="A124" s="81" t="s">
        <v>508</v>
      </c>
      <c r="B124" s="84" t="s">
        <v>429</v>
      </c>
      <c r="C124" s="85">
        <v>300</v>
      </c>
      <c r="D124" s="82" t="s">
        <v>59</v>
      </c>
      <c r="E124" s="116"/>
      <c r="F124" s="63"/>
      <c r="G124" s="83">
        <f t="shared" ref="G124:G137" si="20">SUM(E124:F124)*C124</f>
        <v>0</v>
      </c>
    </row>
    <row r="125" spans="1:8" s="13" customFormat="1" x14ac:dyDescent="0.2">
      <c r="A125" s="81" t="s">
        <v>509</v>
      </c>
      <c r="B125" s="84" t="s">
        <v>140</v>
      </c>
      <c r="C125" s="85">
        <v>160</v>
      </c>
      <c r="D125" s="82" t="s">
        <v>59</v>
      </c>
      <c r="E125" s="112"/>
      <c r="F125" s="113"/>
      <c r="G125" s="114">
        <f t="shared" si="20"/>
        <v>0</v>
      </c>
    </row>
    <row r="126" spans="1:8" s="13" customFormat="1" ht="25.5" x14ac:dyDescent="0.2">
      <c r="A126" s="81" t="s">
        <v>510</v>
      </c>
      <c r="B126" s="84" t="s">
        <v>441</v>
      </c>
      <c r="C126" s="85">
        <v>600</v>
      </c>
      <c r="D126" s="82" t="s">
        <v>59</v>
      </c>
      <c r="E126" s="116"/>
      <c r="F126" s="63"/>
      <c r="G126" s="83">
        <f t="shared" si="20"/>
        <v>0</v>
      </c>
    </row>
    <row r="127" spans="1:8" s="13" customFormat="1" x14ac:dyDescent="0.2">
      <c r="A127" s="81" t="s">
        <v>511</v>
      </c>
      <c r="B127" s="84" t="s">
        <v>437</v>
      </c>
      <c r="C127" s="85">
        <v>20</v>
      </c>
      <c r="D127" s="82" t="s">
        <v>59</v>
      </c>
      <c r="E127" s="116"/>
      <c r="F127" s="63"/>
      <c r="G127" s="83">
        <f t="shared" si="20"/>
        <v>0</v>
      </c>
    </row>
    <row r="128" spans="1:8" s="13" customFormat="1" ht="25.5" x14ac:dyDescent="0.2">
      <c r="A128" s="81" t="s">
        <v>512</v>
      </c>
      <c r="B128" s="84" t="s">
        <v>443</v>
      </c>
      <c r="C128" s="85">
        <v>50</v>
      </c>
      <c r="D128" s="82" t="s">
        <v>59</v>
      </c>
      <c r="E128" s="116"/>
      <c r="F128" s="63"/>
      <c r="G128" s="83">
        <f t="shared" si="20"/>
        <v>0</v>
      </c>
    </row>
    <row r="129" spans="1:8" s="13" customFormat="1" ht="25.5" x14ac:dyDescent="0.2">
      <c r="A129" s="81" t="s">
        <v>513</v>
      </c>
      <c r="B129" s="84" t="s">
        <v>438</v>
      </c>
      <c r="C129" s="85">
        <v>15</v>
      </c>
      <c r="D129" s="82" t="s">
        <v>59</v>
      </c>
      <c r="E129" s="116"/>
      <c r="F129" s="63"/>
      <c r="G129" s="83">
        <f t="shared" si="20"/>
        <v>0</v>
      </c>
    </row>
    <row r="130" spans="1:8" s="74" customFormat="1" ht="25.5" x14ac:dyDescent="0.2">
      <c r="A130" s="81" t="s">
        <v>514</v>
      </c>
      <c r="B130" s="70" t="s">
        <v>439</v>
      </c>
      <c r="C130" s="71">
        <v>15</v>
      </c>
      <c r="D130" s="76" t="s">
        <v>398</v>
      </c>
      <c r="E130" s="79"/>
      <c r="F130" s="79"/>
      <c r="G130" s="80">
        <f t="shared" ref="G130" si="21">SUM(E130,F130)*C130</f>
        <v>0</v>
      </c>
    </row>
    <row r="131" spans="1:8" s="13" customFormat="1" x14ac:dyDescent="0.2">
      <c r="A131" s="81" t="s">
        <v>515</v>
      </c>
      <c r="B131" s="84" t="s">
        <v>504</v>
      </c>
      <c r="C131" s="85">
        <v>50</v>
      </c>
      <c r="D131" s="82" t="s">
        <v>59</v>
      </c>
      <c r="E131" s="116"/>
      <c r="F131" s="63"/>
      <c r="G131" s="83">
        <f t="shared" ref="G131" si="22">SUM(E131:F131)*C131</f>
        <v>0</v>
      </c>
      <c r="H131" s="123"/>
    </row>
    <row r="132" spans="1:8" s="13" customFormat="1" x14ac:dyDescent="0.2">
      <c r="A132" s="81" t="s">
        <v>516</v>
      </c>
      <c r="B132" s="84" t="s">
        <v>128</v>
      </c>
      <c r="C132" s="85">
        <v>30</v>
      </c>
      <c r="D132" s="82" t="s">
        <v>71</v>
      </c>
      <c r="E132" s="116"/>
      <c r="F132" s="63"/>
      <c r="G132" s="83">
        <f t="shared" ref="G132" si="23">SUM(E132:F132)*C132</f>
        <v>0</v>
      </c>
      <c r="H132" s="123"/>
    </row>
    <row r="133" spans="1:8" s="13" customFormat="1" x14ac:dyDescent="0.2">
      <c r="A133" s="81" t="s">
        <v>217</v>
      </c>
      <c r="B133" s="132" t="s">
        <v>503</v>
      </c>
      <c r="C133" s="85"/>
      <c r="D133" s="82"/>
      <c r="E133" s="67"/>
      <c r="F133" s="137"/>
      <c r="G133" s="83"/>
    </row>
    <row r="134" spans="1:8" s="13" customFormat="1" ht="25.5" x14ac:dyDescent="0.2">
      <c r="A134" s="81" t="s">
        <v>517</v>
      </c>
      <c r="B134" s="84" t="s">
        <v>783</v>
      </c>
      <c r="C134" s="85">
        <v>15</v>
      </c>
      <c r="D134" s="82" t="s">
        <v>59</v>
      </c>
      <c r="E134" s="116"/>
      <c r="F134" s="63"/>
      <c r="G134" s="83">
        <f t="shared" ref="G134" si="24">SUM(E134:F134)*C134</f>
        <v>0</v>
      </c>
    </row>
    <row r="135" spans="1:8" s="13" customFormat="1" ht="25.5" x14ac:dyDescent="0.2">
      <c r="A135" s="81" t="s">
        <v>518</v>
      </c>
      <c r="B135" s="84" t="s">
        <v>442</v>
      </c>
      <c r="C135" s="85">
        <v>150</v>
      </c>
      <c r="D135" s="82" t="s">
        <v>59</v>
      </c>
      <c r="E135" s="116"/>
      <c r="F135" s="63"/>
      <c r="G135" s="83">
        <f t="shared" ref="G135" si="25">SUM(E135:F135)*C135</f>
        <v>0</v>
      </c>
    </row>
    <row r="136" spans="1:8" s="13" customFormat="1" ht="25.5" x14ac:dyDescent="0.2">
      <c r="A136" s="81" t="s">
        <v>519</v>
      </c>
      <c r="B136" s="84" t="s">
        <v>440</v>
      </c>
      <c r="C136" s="85">
        <v>250</v>
      </c>
      <c r="D136" s="82" t="s">
        <v>59</v>
      </c>
      <c r="E136" s="116"/>
      <c r="F136" s="63"/>
      <c r="G136" s="83">
        <f t="shared" ref="G136" si="26">SUM(E136:F136)*C136</f>
        <v>0</v>
      </c>
      <c r="H136" s="123"/>
    </row>
    <row r="137" spans="1:8" s="13" customFormat="1" x14ac:dyDescent="0.2">
      <c r="A137" s="81" t="s">
        <v>520</v>
      </c>
      <c r="B137" s="84" t="s">
        <v>128</v>
      </c>
      <c r="C137" s="85">
        <v>30</v>
      </c>
      <c r="D137" s="82" t="s">
        <v>71</v>
      </c>
      <c r="E137" s="116"/>
      <c r="F137" s="63"/>
      <c r="G137" s="83">
        <f t="shared" si="20"/>
        <v>0</v>
      </c>
      <c r="H137" s="123"/>
    </row>
    <row r="138" spans="1:8" x14ac:dyDescent="0.2">
      <c r="A138" s="31">
        <v>15</v>
      </c>
      <c r="B138" s="32" t="s">
        <v>448</v>
      </c>
      <c r="C138" s="65"/>
      <c r="D138" s="68"/>
      <c r="E138" s="66"/>
      <c r="F138" s="62"/>
      <c r="G138" s="64"/>
    </row>
    <row r="139" spans="1:8" s="74" customFormat="1" ht="25.5" x14ac:dyDescent="0.2">
      <c r="A139" s="69" t="s">
        <v>293</v>
      </c>
      <c r="B139" s="70" t="s">
        <v>784</v>
      </c>
      <c r="C139" s="78">
        <v>6</v>
      </c>
      <c r="D139" s="87" t="s">
        <v>105</v>
      </c>
      <c r="E139" s="79"/>
      <c r="F139" s="79"/>
      <c r="G139" s="80">
        <f t="shared" ref="G139:G143" si="27">SUM(E139,F139)*C139</f>
        <v>0</v>
      </c>
    </row>
    <row r="140" spans="1:8" s="74" customFormat="1" x14ac:dyDescent="0.2">
      <c r="A140" s="69" t="s">
        <v>294</v>
      </c>
      <c r="B140" s="70" t="s">
        <v>469</v>
      </c>
      <c r="C140" s="78">
        <v>1</v>
      </c>
      <c r="D140" s="87" t="s">
        <v>105</v>
      </c>
      <c r="E140" s="79"/>
      <c r="F140" s="79"/>
      <c r="G140" s="80">
        <f t="shared" ref="G140" si="28">SUM(E140,F140)*C140</f>
        <v>0</v>
      </c>
    </row>
    <row r="141" spans="1:8" s="74" customFormat="1" x14ac:dyDescent="0.2">
      <c r="A141" s="69" t="s">
        <v>521</v>
      </c>
      <c r="B141" s="70" t="s">
        <v>192</v>
      </c>
      <c r="C141" s="78">
        <v>1</v>
      </c>
      <c r="D141" s="76" t="s">
        <v>105</v>
      </c>
      <c r="E141" s="72"/>
      <c r="F141" s="72"/>
      <c r="G141" s="73">
        <f t="shared" ref="G141:G142" si="29">SUM(E141:F141)*C141</f>
        <v>0</v>
      </c>
    </row>
    <row r="142" spans="1:8" s="74" customFormat="1" x14ac:dyDescent="0.2">
      <c r="A142" s="69" t="s">
        <v>522</v>
      </c>
      <c r="B142" s="70" t="s">
        <v>459</v>
      </c>
      <c r="C142" s="78">
        <v>11</v>
      </c>
      <c r="D142" s="76" t="s">
        <v>105</v>
      </c>
      <c r="E142" s="72"/>
      <c r="F142" s="72"/>
      <c r="G142" s="73">
        <f t="shared" si="29"/>
        <v>0</v>
      </c>
    </row>
    <row r="143" spans="1:8" s="74" customFormat="1" x14ac:dyDescent="0.2">
      <c r="A143" s="69" t="s">
        <v>523</v>
      </c>
      <c r="B143" s="70" t="s">
        <v>311</v>
      </c>
      <c r="C143" s="78">
        <v>2</v>
      </c>
      <c r="D143" s="87" t="s">
        <v>224</v>
      </c>
      <c r="E143" s="79"/>
      <c r="F143" s="79"/>
      <c r="G143" s="80">
        <f t="shared" si="27"/>
        <v>0</v>
      </c>
    </row>
    <row r="144" spans="1:8" x14ac:dyDescent="0.2">
      <c r="A144" s="31">
        <v>16</v>
      </c>
      <c r="B144" s="32" t="s">
        <v>312</v>
      </c>
      <c r="C144" s="65"/>
      <c r="D144" s="68"/>
      <c r="E144" s="66"/>
      <c r="F144" s="62"/>
      <c r="G144" s="64"/>
    </row>
    <row r="145" spans="1:7" s="74" customFormat="1" ht="25.5" x14ac:dyDescent="0.2">
      <c r="A145" s="69" t="s">
        <v>295</v>
      </c>
      <c r="B145" s="108" t="s">
        <v>485</v>
      </c>
      <c r="C145" s="194">
        <v>6</v>
      </c>
      <c r="D145" s="197" t="s">
        <v>59</v>
      </c>
      <c r="E145" s="115"/>
      <c r="F145" s="115"/>
      <c r="G145" s="196">
        <f>SUM(E145:F145)*C145</f>
        <v>0</v>
      </c>
    </row>
    <row r="146" spans="1:7" s="74" customFormat="1" ht="25.5" x14ac:dyDescent="0.2">
      <c r="A146" s="69" t="s">
        <v>296</v>
      </c>
      <c r="B146" s="108" t="s">
        <v>484</v>
      </c>
      <c r="C146" s="194">
        <v>0.5</v>
      </c>
      <c r="D146" s="197" t="s">
        <v>59</v>
      </c>
      <c r="E146" s="115"/>
      <c r="F146" s="115"/>
      <c r="G146" s="196">
        <f>SUM(E146:F146)*C146</f>
        <v>0</v>
      </c>
    </row>
    <row r="147" spans="1:7" s="74" customFormat="1" x14ac:dyDescent="0.2">
      <c r="A147" s="69" t="s">
        <v>297</v>
      </c>
      <c r="B147" s="108" t="s">
        <v>455</v>
      </c>
      <c r="C147" s="194">
        <v>1</v>
      </c>
      <c r="D147" s="87" t="s">
        <v>224</v>
      </c>
      <c r="E147" s="115"/>
      <c r="F147" s="115"/>
      <c r="G147" s="196">
        <f t="shared" ref="G147:G151" si="30">SUM(E147:F147)*C147</f>
        <v>0</v>
      </c>
    </row>
    <row r="148" spans="1:7" s="74" customFormat="1" ht="25.5" x14ac:dyDescent="0.2">
      <c r="A148" s="69" t="s">
        <v>298</v>
      </c>
      <c r="B148" s="108" t="s">
        <v>451</v>
      </c>
      <c r="C148" s="194">
        <v>4</v>
      </c>
      <c r="D148" s="87" t="s">
        <v>224</v>
      </c>
      <c r="E148" s="115"/>
      <c r="F148" s="115"/>
      <c r="G148" s="196">
        <f t="shared" ref="G148:G149" si="31">SUM(E148:F148)*C148</f>
        <v>0</v>
      </c>
    </row>
    <row r="149" spans="1:7" s="74" customFormat="1" x14ac:dyDescent="0.2">
      <c r="A149" s="69" t="s">
        <v>299</v>
      </c>
      <c r="B149" s="108" t="s">
        <v>452</v>
      </c>
      <c r="C149" s="194">
        <v>1</v>
      </c>
      <c r="D149" s="87" t="s">
        <v>224</v>
      </c>
      <c r="E149" s="115"/>
      <c r="F149" s="115"/>
      <c r="G149" s="196">
        <f t="shared" si="31"/>
        <v>0</v>
      </c>
    </row>
    <row r="150" spans="1:7" s="74" customFormat="1" x14ac:dyDescent="0.2">
      <c r="A150" s="69" t="s">
        <v>524</v>
      </c>
      <c r="B150" s="108" t="s">
        <v>457</v>
      </c>
      <c r="C150" s="194">
        <v>2</v>
      </c>
      <c r="D150" s="87" t="s">
        <v>224</v>
      </c>
      <c r="E150" s="115"/>
      <c r="F150" s="115"/>
      <c r="G150" s="196">
        <f t="shared" ref="G150" si="32">SUM(E150:F150)*C150</f>
        <v>0</v>
      </c>
    </row>
    <row r="151" spans="1:7" s="74" customFormat="1" x14ac:dyDescent="0.2">
      <c r="A151" s="69" t="s">
        <v>525</v>
      </c>
      <c r="B151" s="108" t="s">
        <v>449</v>
      </c>
      <c r="C151" s="194">
        <v>4</v>
      </c>
      <c r="D151" s="87" t="s">
        <v>224</v>
      </c>
      <c r="E151" s="115"/>
      <c r="F151" s="115"/>
      <c r="G151" s="196">
        <f t="shared" si="30"/>
        <v>0</v>
      </c>
    </row>
    <row r="152" spans="1:7" s="74" customFormat="1" x14ac:dyDescent="0.2">
      <c r="A152" s="69" t="s">
        <v>526</v>
      </c>
      <c r="B152" s="108" t="s">
        <v>453</v>
      </c>
      <c r="C152" s="194">
        <v>3</v>
      </c>
      <c r="D152" s="87" t="s">
        <v>224</v>
      </c>
      <c r="E152" s="115"/>
      <c r="F152" s="115"/>
      <c r="G152" s="196">
        <f t="shared" ref="G152" si="33">SUM(E152:F152)*C152</f>
        <v>0</v>
      </c>
    </row>
    <row r="153" spans="1:7" s="74" customFormat="1" ht="25.5" x14ac:dyDescent="0.2">
      <c r="A153" s="69" t="s">
        <v>527</v>
      </c>
      <c r="B153" s="108" t="s">
        <v>456</v>
      </c>
      <c r="C153" s="194">
        <v>3</v>
      </c>
      <c r="D153" s="87" t="s">
        <v>224</v>
      </c>
      <c r="E153" s="115"/>
      <c r="F153" s="115"/>
      <c r="G153" s="196">
        <f>SUM(E153:F153)*C153</f>
        <v>0</v>
      </c>
    </row>
    <row r="154" spans="1:7" s="74" customFormat="1" x14ac:dyDescent="0.2">
      <c r="A154" s="69" t="s">
        <v>528</v>
      </c>
      <c r="B154" s="108" t="s">
        <v>450</v>
      </c>
      <c r="C154" s="194">
        <v>4</v>
      </c>
      <c r="D154" s="87" t="s">
        <v>224</v>
      </c>
      <c r="E154" s="115"/>
      <c r="F154" s="115"/>
      <c r="G154" s="196">
        <f>SUM(E154:F154)*C154</f>
        <v>0</v>
      </c>
    </row>
    <row r="155" spans="1:7" s="74" customFormat="1" x14ac:dyDescent="0.2">
      <c r="A155" s="69" t="s">
        <v>529</v>
      </c>
      <c r="B155" s="108" t="s">
        <v>454</v>
      </c>
      <c r="C155" s="194">
        <v>1</v>
      </c>
      <c r="D155" s="87" t="s">
        <v>224</v>
      </c>
      <c r="E155" s="115"/>
      <c r="F155" s="115"/>
      <c r="G155" s="196">
        <f t="shared" ref="G155:G158" si="34">SUM(E155:F155)*C155</f>
        <v>0</v>
      </c>
    </row>
    <row r="156" spans="1:7" s="13" customFormat="1" x14ac:dyDescent="0.2">
      <c r="A156" s="69" t="s">
        <v>884</v>
      </c>
      <c r="B156" s="108" t="s">
        <v>881</v>
      </c>
      <c r="C156" s="109">
        <v>2</v>
      </c>
      <c r="D156" s="110" t="s">
        <v>121</v>
      </c>
      <c r="E156" s="116"/>
      <c r="F156" s="63"/>
      <c r="G156" s="83">
        <f t="shared" si="34"/>
        <v>0</v>
      </c>
    </row>
    <row r="157" spans="1:7" s="13" customFormat="1" x14ac:dyDescent="0.2">
      <c r="A157" s="69" t="s">
        <v>885</v>
      </c>
      <c r="B157" s="108" t="s">
        <v>882</v>
      </c>
      <c r="C157" s="109">
        <v>1</v>
      </c>
      <c r="D157" s="110" t="s">
        <v>121</v>
      </c>
      <c r="E157" s="116"/>
      <c r="F157" s="63"/>
      <c r="G157" s="83">
        <f t="shared" si="34"/>
        <v>0</v>
      </c>
    </row>
    <row r="158" spans="1:7" s="74" customFormat="1" x14ac:dyDescent="0.2">
      <c r="A158" s="69" t="s">
        <v>886</v>
      </c>
      <c r="B158" s="108" t="s">
        <v>883</v>
      </c>
      <c r="C158" s="194">
        <v>1</v>
      </c>
      <c r="D158" s="87" t="s">
        <v>121</v>
      </c>
      <c r="E158" s="195" t="s">
        <v>220</v>
      </c>
      <c r="F158" s="115"/>
      <c r="G158" s="83">
        <f t="shared" si="34"/>
        <v>0</v>
      </c>
    </row>
    <row r="159" spans="1:7" x14ac:dyDescent="0.2">
      <c r="A159" s="31">
        <v>17</v>
      </c>
      <c r="B159" s="32" t="s">
        <v>467</v>
      </c>
      <c r="C159" s="65"/>
      <c r="D159" s="68"/>
      <c r="E159" s="66"/>
      <c r="F159" s="62"/>
      <c r="G159" s="64"/>
    </row>
    <row r="160" spans="1:7" s="74" customFormat="1" x14ac:dyDescent="0.2">
      <c r="A160" s="69" t="s">
        <v>300</v>
      </c>
      <c r="B160" s="108" t="s">
        <v>468</v>
      </c>
      <c r="C160" s="194">
        <v>1</v>
      </c>
      <c r="D160" s="87" t="s">
        <v>121</v>
      </c>
      <c r="E160" s="115"/>
      <c r="F160" s="115"/>
      <c r="G160" s="196">
        <f>SUM(E160:F160)*C160</f>
        <v>0</v>
      </c>
    </row>
    <row r="161" spans="1:7" s="13" customFormat="1" ht="25.5" x14ac:dyDescent="0.2">
      <c r="A161" s="69" t="s">
        <v>301</v>
      </c>
      <c r="B161" s="198" t="s">
        <v>488</v>
      </c>
      <c r="C161" s="199">
        <v>1</v>
      </c>
      <c r="D161" s="87" t="s">
        <v>121</v>
      </c>
      <c r="E161" s="115"/>
      <c r="F161" s="115"/>
      <c r="G161" s="196">
        <f>SUM(E161:F161)*C161</f>
        <v>0</v>
      </c>
    </row>
    <row r="162" spans="1:7" x14ac:dyDescent="0.2">
      <c r="A162" s="31">
        <v>18</v>
      </c>
      <c r="B162" s="32" t="s">
        <v>363</v>
      </c>
      <c r="C162" s="65"/>
      <c r="D162" s="68"/>
      <c r="E162" s="66"/>
      <c r="F162" s="62"/>
      <c r="G162" s="64"/>
    </row>
    <row r="163" spans="1:7" s="13" customFormat="1" x14ac:dyDescent="0.2">
      <c r="A163" s="81" t="s">
        <v>302</v>
      </c>
      <c r="B163" s="84" t="s">
        <v>130</v>
      </c>
      <c r="C163" s="85"/>
      <c r="D163" s="82"/>
      <c r="E163" s="67"/>
      <c r="F163" s="137"/>
      <c r="G163" s="83"/>
    </row>
    <row r="164" spans="1:7" s="13" customFormat="1" x14ac:dyDescent="0.2">
      <c r="A164" s="86" t="s">
        <v>530</v>
      </c>
      <c r="B164" s="88" t="s">
        <v>365</v>
      </c>
      <c r="C164" s="78">
        <v>14</v>
      </c>
      <c r="D164" s="87" t="s">
        <v>224</v>
      </c>
      <c r="E164" s="79"/>
      <c r="F164" s="79"/>
      <c r="G164" s="80">
        <f t="shared" ref="G164:G171" si="35">SUM(E164,F164)*C164</f>
        <v>0</v>
      </c>
    </row>
    <row r="165" spans="1:7" s="13" customFormat="1" x14ac:dyDescent="0.2">
      <c r="A165" s="86" t="s">
        <v>531</v>
      </c>
      <c r="B165" s="88" t="s">
        <v>364</v>
      </c>
      <c r="C165" s="78">
        <v>1</v>
      </c>
      <c r="D165" s="87" t="s">
        <v>224</v>
      </c>
      <c r="E165" s="79"/>
      <c r="F165" s="79"/>
      <c r="G165" s="80">
        <f t="shared" ref="G165" si="36">SUM(E165,F165)*C165</f>
        <v>0</v>
      </c>
    </row>
    <row r="166" spans="1:7" s="13" customFormat="1" x14ac:dyDescent="0.2">
      <c r="A166" s="86" t="s">
        <v>532</v>
      </c>
      <c r="B166" s="88" t="s">
        <v>785</v>
      </c>
      <c r="C166" s="78">
        <v>1</v>
      </c>
      <c r="D166" s="87" t="s">
        <v>224</v>
      </c>
      <c r="E166" s="79"/>
      <c r="F166" s="79"/>
      <c r="G166" s="80">
        <f t="shared" ref="G166" si="37">SUM(E166,F166)*C166</f>
        <v>0</v>
      </c>
    </row>
    <row r="167" spans="1:7" s="13" customFormat="1" ht="25.5" x14ac:dyDescent="0.2">
      <c r="A167" s="86" t="s">
        <v>533</v>
      </c>
      <c r="B167" s="88" t="s">
        <v>786</v>
      </c>
      <c r="C167" s="78">
        <v>1</v>
      </c>
      <c r="D167" s="87" t="s">
        <v>224</v>
      </c>
      <c r="E167" s="79"/>
      <c r="F167" s="79"/>
      <c r="G167" s="80">
        <f t="shared" ref="G167" si="38">SUM(E167,F167)*C167</f>
        <v>0</v>
      </c>
    </row>
    <row r="168" spans="1:7" s="13" customFormat="1" x14ac:dyDescent="0.2">
      <c r="A168" s="86" t="s">
        <v>534</v>
      </c>
      <c r="B168" s="88" t="s">
        <v>366</v>
      </c>
      <c r="C168" s="78">
        <v>2</v>
      </c>
      <c r="D168" s="87" t="s">
        <v>224</v>
      </c>
      <c r="E168" s="79"/>
      <c r="F168" s="79"/>
      <c r="G168" s="80">
        <f t="shared" ref="G168" si="39">SUM(E168,F168)*C168</f>
        <v>0</v>
      </c>
    </row>
    <row r="169" spans="1:7" s="13" customFormat="1" x14ac:dyDescent="0.2">
      <c r="A169" s="86" t="s">
        <v>535</v>
      </c>
      <c r="B169" s="88" t="s">
        <v>367</v>
      </c>
      <c r="C169" s="78">
        <v>2</v>
      </c>
      <c r="D169" s="87" t="s">
        <v>224</v>
      </c>
      <c r="E169" s="79"/>
      <c r="F169" s="79"/>
      <c r="G169" s="80">
        <f t="shared" ref="G169" si="40">SUM(E169,F169)*C169</f>
        <v>0</v>
      </c>
    </row>
    <row r="170" spans="1:7" s="13" customFormat="1" x14ac:dyDescent="0.2">
      <c r="A170" s="86" t="s">
        <v>536</v>
      </c>
      <c r="B170" s="88" t="s">
        <v>368</v>
      </c>
      <c r="C170" s="78">
        <v>2</v>
      </c>
      <c r="D170" s="87" t="s">
        <v>224</v>
      </c>
      <c r="E170" s="79"/>
      <c r="F170" s="79"/>
      <c r="G170" s="80">
        <f t="shared" si="35"/>
        <v>0</v>
      </c>
    </row>
    <row r="171" spans="1:7" s="13" customFormat="1" ht="25.5" x14ac:dyDescent="0.2">
      <c r="A171" s="86" t="s">
        <v>537</v>
      </c>
      <c r="B171" s="88" t="s">
        <v>787</v>
      </c>
      <c r="C171" s="78">
        <v>35</v>
      </c>
      <c r="D171" s="87" t="s">
        <v>59</v>
      </c>
      <c r="E171" s="79"/>
      <c r="F171" s="79"/>
      <c r="G171" s="80">
        <f t="shared" si="35"/>
        <v>0</v>
      </c>
    </row>
    <row r="172" spans="1:7" s="13" customFormat="1" x14ac:dyDescent="0.2">
      <c r="A172" s="86" t="s">
        <v>303</v>
      </c>
      <c r="B172" s="88" t="s">
        <v>370</v>
      </c>
      <c r="C172" s="78"/>
      <c r="D172" s="87"/>
      <c r="E172" s="107"/>
      <c r="F172" s="107"/>
      <c r="G172" s="80"/>
    </row>
    <row r="173" spans="1:7" s="13" customFormat="1" x14ac:dyDescent="0.2">
      <c r="A173" s="86" t="s">
        <v>538</v>
      </c>
      <c r="B173" s="88" t="s">
        <v>371</v>
      </c>
      <c r="C173" s="78">
        <v>1</v>
      </c>
      <c r="D173" s="87" t="s">
        <v>224</v>
      </c>
      <c r="E173" s="79"/>
      <c r="F173" s="79"/>
      <c r="G173" s="80">
        <f t="shared" ref="G173" si="41">SUM(E173,F173)*C173</f>
        <v>0</v>
      </c>
    </row>
    <row r="174" spans="1:7" s="13" customFormat="1" x14ac:dyDescent="0.2">
      <c r="A174" s="86" t="s">
        <v>539</v>
      </c>
      <c r="B174" s="88" t="s">
        <v>369</v>
      </c>
      <c r="C174" s="78"/>
      <c r="D174" s="87"/>
      <c r="E174" s="107"/>
      <c r="F174" s="107"/>
      <c r="G174" s="80"/>
    </row>
    <row r="175" spans="1:7" s="13" customFormat="1" x14ac:dyDescent="0.2">
      <c r="A175" s="86" t="s">
        <v>540</v>
      </c>
      <c r="B175" s="88" t="s">
        <v>372</v>
      </c>
      <c r="C175" s="78">
        <v>1</v>
      </c>
      <c r="D175" s="87" t="s">
        <v>224</v>
      </c>
      <c r="E175" s="79"/>
      <c r="F175" s="79"/>
      <c r="G175" s="80">
        <f t="shared" ref="G175:G179" si="42">SUM(E175,F175)*C175</f>
        <v>0</v>
      </c>
    </row>
    <row r="176" spans="1:7" s="13" customFormat="1" x14ac:dyDescent="0.2">
      <c r="A176" s="86" t="s">
        <v>541</v>
      </c>
      <c r="B176" s="88" t="s">
        <v>373</v>
      </c>
      <c r="C176" s="78">
        <v>1</v>
      </c>
      <c r="D176" s="87" t="s">
        <v>224</v>
      </c>
      <c r="E176" s="79"/>
      <c r="F176" s="79"/>
      <c r="G176" s="80">
        <f t="shared" si="42"/>
        <v>0</v>
      </c>
    </row>
    <row r="177" spans="1:7" s="13" customFormat="1" x14ac:dyDescent="0.2">
      <c r="A177" s="86" t="s">
        <v>542</v>
      </c>
      <c r="B177" s="88" t="s">
        <v>374</v>
      </c>
      <c r="C177" s="78">
        <v>1</v>
      </c>
      <c r="D177" s="87" t="s">
        <v>224</v>
      </c>
      <c r="E177" s="79"/>
      <c r="F177" s="79"/>
      <c r="G177" s="80">
        <f t="shared" si="42"/>
        <v>0</v>
      </c>
    </row>
    <row r="178" spans="1:7" s="13" customFormat="1" x14ac:dyDescent="0.2">
      <c r="A178" s="86" t="s">
        <v>543</v>
      </c>
      <c r="B178" s="88" t="s">
        <v>375</v>
      </c>
      <c r="C178" s="78">
        <v>1</v>
      </c>
      <c r="D178" s="87" t="s">
        <v>224</v>
      </c>
      <c r="E178" s="79"/>
      <c r="F178" s="79"/>
      <c r="G178" s="80">
        <f t="shared" si="42"/>
        <v>0</v>
      </c>
    </row>
    <row r="179" spans="1:7" s="13" customFormat="1" x14ac:dyDescent="0.2">
      <c r="A179" s="86" t="s">
        <v>544</v>
      </c>
      <c r="B179" s="88" t="s">
        <v>376</v>
      </c>
      <c r="C179" s="78">
        <v>1</v>
      </c>
      <c r="D179" s="87" t="s">
        <v>224</v>
      </c>
      <c r="E179" s="79"/>
      <c r="F179" s="79"/>
      <c r="G179" s="80">
        <f t="shared" si="42"/>
        <v>0</v>
      </c>
    </row>
    <row r="180" spans="1:7" s="13" customFormat="1" x14ac:dyDescent="0.2">
      <c r="A180" s="86" t="s">
        <v>545</v>
      </c>
      <c r="B180" s="88" t="s">
        <v>377</v>
      </c>
      <c r="C180" s="78"/>
      <c r="D180" s="87"/>
      <c r="E180" s="107"/>
      <c r="F180" s="107"/>
      <c r="G180" s="80"/>
    </row>
    <row r="181" spans="1:7" s="13" customFormat="1" x14ac:dyDescent="0.2">
      <c r="A181" s="86" t="s">
        <v>546</v>
      </c>
      <c r="B181" s="88" t="s">
        <v>378</v>
      </c>
      <c r="C181" s="78">
        <v>2</v>
      </c>
      <c r="D181" s="87" t="s">
        <v>224</v>
      </c>
      <c r="E181" s="79"/>
      <c r="F181" s="79"/>
      <c r="G181" s="80">
        <f t="shared" ref="G181:G182" si="43">SUM(E181,F181)*C181</f>
        <v>0</v>
      </c>
    </row>
    <row r="182" spans="1:7" s="13" customFormat="1" x14ac:dyDescent="0.2">
      <c r="A182" s="86" t="s">
        <v>547</v>
      </c>
      <c r="B182" s="88" t="s">
        <v>379</v>
      </c>
      <c r="C182" s="78">
        <v>1</v>
      </c>
      <c r="D182" s="87" t="s">
        <v>224</v>
      </c>
      <c r="E182" s="79"/>
      <c r="F182" s="79"/>
      <c r="G182" s="80">
        <f t="shared" si="43"/>
        <v>0</v>
      </c>
    </row>
    <row r="183" spans="1:7" s="13" customFormat="1" x14ac:dyDescent="0.2">
      <c r="A183" s="86" t="s">
        <v>548</v>
      </c>
      <c r="B183" s="88" t="s">
        <v>380</v>
      </c>
      <c r="C183" s="78">
        <v>1</v>
      </c>
      <c r="D183" s="87" t="s">
        <v>224</v>
      </c>
      <c r="E183" s="79"/>
      <c r="F183" s="79"/>
      <c r="G183" s="80">
        <f t="shared" ref="G183:G184" si="44">SUM(E183,F183)*C183</f>
        <v>0</v>
      </c>
    </row>
    <row r="184" spans="1:7" s="13" customFormat="1" x14ac:dyDescent="0.2">
      <c r="A184" s="86" t="s">
        <v>549</v>
      </c>
      <c r="B184" s="88" t="s">
        <v>381</v>
      </c>
      <c r="C184" s="78">
        <v>1</v>
      </c>
      <c r="D184" s="87" t="s">
        <v>224</v>
      </c>
      <c r="E184" s="79"/>
      <c r="F184" s="79"/>
      <c r="G184" s="80">
        <f t="shared" si="44"/>
        <v>0</v>
      </c>
    </row>
    <row r="185" spans="1:7" s="13" customFormat="1" x14ac:dyDescent="0.2">
      <c r="A185" s="86" t="s">
        <v>550</v>
      </c>
      <c r="B185" s="88" t="s">
        <v>383</v>
      </c>
      <c r="C185" s="78"/>
      <c r="D185" s="87"/>
      <c r="E185" s="107"/>
      <c r="F185" s="107"/>
      <c r="G185" s="80"/>
    </row>
    <row r="186" spans="1:7" s="13" customFormat="1" x14ac:dyDescent="0.2">
      <c r="A186" s="86" t="s">
        <v>551</v>
      </c>
      <c r="B186" s="88" t="s">
        <v>382</v>
      </c>
      <c r="C186" s="78">
        <v>1</v>
      </c>
      <c r="D186" s="87" t="s">
        <v>224</v>
      </c>
      <c r="E186" s="79"/>
      <c r="F186" s="79"/>
      <c r="G186" s="80">
        <f t="shared" ref="G186" si="45">SUM(E186,F186)*C186</f>
        <v>0</v>
      </c>
    </row>
    <row r="187" spans="1:7" s="13" customFormat="1" x14ac:dyDescent="0.2">
      <c r="A187" s="86" t="s">
        <v>552</v>
      </c>
      <c r="B187" s="88" t="s">
        <v>384</v>
      </c>
      <c r="C187" s="78"/>
      <c r="D187" s="87"/>
      <c r="E187" s="107"/>
      <c r="F187" s="107"/>
      <c r="G187" s="80"/>
    </row>
    <row r="188" spans="1:7" s="13" customFormat="1" x14ac:dyDescent="0.2">
      <c r="A188" s="86" t="s">
        <v>553</v>
      </c>
      <c r="B188" s="88" t="s">
        <v>385</v>
      </c>
      <c r="C188" s="78">
        <v>1</v>
      </c>
      <c r="D188" s="87" t="s">
        <v>224</v>
      </c>
      <c r="E188" s="79"/>
      <c r="F188" s="79"/>
      <c r="G188" s="80">
        <f t="shared" ref="G188:G189" si="46">SUM(E188,F188)*C188</f>
        <v>0</v>
      </c>
    </row>
    <row r="189" spans="1:7" s="13" customFormat="1" x14ac:dyDescent="0.2">
      <c r="A189" s="86" t="s">
        <v>554</v>
      </c>
      <c r="B189" s="88" t="s">
        <v>386</v>
      </c>
      <c r="C189" s="78">
        <v>1</v>
      </c>
      <c r="D189" s="87" t="s">
        <v>224</v>
      </c>
      <c r="E189" s="79"/>
      <c r="F189" s="79"/>
      <c r="G189" s="80">
        <f t="shared" si="46"/>
        <v>0</v>
      </c>
    </row>
    <row r="190" spans="1:7" s="74" customFormat="1" x14ac:dyDescent="0.2">
      <c r="A190" s="69" t="s">
        <v>555</v>
      </c>
      <c r="B190" s="75" t="s">
        <v>131</v>
      </c>
      <c r="C190" s="78"/>
      <c r="D190" s="87"/>
      <c r="E190" s="107"/>
      <c r="F190" s="107"/>
      <c r="G190" s="80"/>
    </row>
    <row r="191" spans="1:7" s="74" customFormat="1" x14ac:dyDescent="0.2">
      <c r="A191" s="69" t="s">
        <v>556</v>
      </c>
      <c r="B191" s="75" t="s">
        <v>387</v>
      </c>
      <c r="C191" s="78">
        <v>12</v>
      </c>
      <c r="D191" s="87" t="s">
        <v>224</v>
      </c>
      <c r="E191" s="79"/>
      <c r="F191" s="79"/>
      <c r="G191" s="80">
        <f t="shared" ref="G191:G192" si="47">SUM(E191,F191)*C191</f>
        <v>0</v>
      </c>
    </row>
    <row r="192" spans="1:7" s="74" customFormat="1" x14ac:dyDescent="0.2">
      <c r="A192" s="69" t="s">
        <v>557</v>
      </c>
      <c r="B192" s="75" t="s">
        <v>388</v>
      </c>
      <c r="C192" s="78">
        <v>8</v>
      </c>
      <c r="D192" s="87" t="s">
        <v>224</v>
      </c>
      <c r="E192" s="79"/>
      <c r="F192" s="79"/>
      <c r="G192" s="80">
        <f t="shared" si="47"/>
        <v>0</v>
      </c>
    </row>
    <row r="193" spans="1:8" x14ac:dyDescent="0.2">
      <c r="A193" s="31">
        <v>19</v>
      </c>
      <c r="B193" s="32" t="s">
        <v>133</v>
      </c>
      <c r="C193" s="65"/>
      <c r="D193" s="68"/>
      <c r="E193" s="66"/>
      <c r="F193" s="62"/>
      <c r="G193" s="64"/>
    </row>
    <row r="194" spans="1:8" s="13" customFormat="1" ht="25.5" x14ac:dyDescent="0.2">
      <c r="A194" s="81" t="s">
        <v>304</v>
      </c>
      <c r="B194" s="84" t="s">
        <v>110</v>
      </c>
      <c r="C194" s="85">
        <v>1</v>
      </c>
      <c r="D194" s="82" t="s">
        <v>105</v>
      </c>
      <c r="E194" s="67" t="s">
        <v>120</v>
      </c>
      <c r="F194" s="63"/>
      <c r="G194" s="196">
        <f t="shared" ref="G194:G201" si="48">SUM(E194:F194)*C194</f>
        <v>0</v>
      </c>
    </row>
    <row r="195" spans="1:8" s="13" customFormat="1" ht="38.25" x14ac:dyDescent="0.2">
      <c r="A195" s="81" t="s">
        <v>305</v>
      </c>
      <c r="B195" s="84" t="s">
        <v>197</v>
      </c>
      <c r="C195" s="85">
        <v>1</v>
      </c>
      <c r="D195" s="82" t="s">
        <v>105</v>
      </c>
      <c r="E195" s="67" t="s">
        <v>120</v>
      </c>
      <c r="F195" s="63"/>
      <c r="G195" s="196">
        <f t="shared" si="48"/>
        <v>0</v>
      </c>
      <c r="H195" s="123"/>
    </row>
    <row r="196" spans="1:8" s="13" customFormat="1" x14ac:dyDescent="0.2">
      <c r="A196" s="81" t="s">
        <v>306</v>
      </c>
      <c r="B196" s="84" t="s">
        <v>788</v>
      </c>
      <c r="C196" s="85">
        <v>1</v>
      </c>
      <c r="D196" s="82" t="s">
        <v>121</v>
      </c>
      <c r="E196" s="116"/>
      <c r="F196" s="63"/>
      <c r="G196" s="196">
        <f t="shared" si="48"/>
        <v>0</v>
      </c>
      <c r="H196" s="123"/>
    </row>
    <row r="197" spans="1:8" s="13" customFormat="1" x14ac:dyDescent="0.2">
      <c r="A197" s="81" t="s">
        <v>307</v>
      </c>
      <c r="B197" s="84" t="s">
        <v>470</v>
      </c>
      <c r="C197" s="85">
        <v>1</v>
      </c>
      <c r="D197" s="82" t="s">
        <v>121</v>
      </c>
      <c r="E197" s="116"/>
      <c r="F197" s="63"/>
      <c r="G197" s="196">
        <f t="shared" si="48"/>
        <v>0</v>
      </c>
      <c r="H197" s="123"/>
    </row>
    <row r="198" spans="1:8" s="13" customFormat="1" ht="38.25" x14ac:dyDescent="0.2">
      <c r="A198" s="81" t="s">
        <v>308</v>
      </c>
      <c r="B198" s="200" t="s">
        <v>460</v>
      </c>
      <c r="C198" s="201">
        <v>1</v>
      </c>
      <c r="D198" s="82" t="s">
        <v>121</v>
      </c>
      <c r="E198" s="117"/>
      <c r="F198" s="118"/>
      <c r="G198" s="196">
        <f t="shared" si="48"/>
        <v>0</v>
      </c>
      <c r="H198" s="123"/>
    </row>
    <row r="199" spans="1:8" s="13" customFormat="1" x14ac:dyDescent="0.2">
      <c r="A199" s="81" t="s">
        <v>309</v>
      </c>
      <c r="B199" s="200" t="s">
        <v>463</v>
      </c>
      <c r="C199" s="201">
        <v>2</v>
      </c>
      <c r="D199" s="82" t="s">
        <v>121</v>
      </c>
      <c r="E199" s="117"/>
      <c r="F199" s="118"/>
      <c r="G199" s="196">
        <f t="shared" si="48"/>
        <v>0</v>
      </c>
      <c r="H199" s="123"/>
    </row>
    <row r="200" spans="1:8" s="13" customFormat="1" ht="25.5" x14ac:dyDescent="0.2">
      <c r="A200" s="81" t="s">
        <v>310</v>
      </c>
      <c r="B200" s="108" t="s">
        <v>316</v>
      </c>
      <c r="C200" s="194">
        <v>3</v>
      </c>
      <c r="D200" s="82" t="s">
        <v>121</v>
      </c>
      <c r="E200" s="115"/>
      <c r="F200" s="115"/>
      <c r="G200" s="196">
        <f t="shared" si="48"/>
        <v>0</v>
      </c>
      <c r="H200" s="123"/>
    </row>
    <row r="201" spans="1:8" s="13" customFormat="1" x14ac:dyDescent="0.2">
      <c r="A201" s="81" t="s">
        <v>558</v>
      </c>
      <c r="B201" s="108" t="s">
        <v>461</v>
      </c>
      <c r="C201" s="194">
        <v>3</v>
      </c>
      <c r="D201" s="82" t="s">
        <v>121</v>
      </c>
      <c r="E201" s="115"/>
      <c r="F201" s="195" t="s">
        <v>220</v>
      </c>
      <c r="G201" s="196">
        <f t="shared" si="48"/>
        <v>0</v>
      </c>
      <c r="H201" s="123"/>
    </row>
    <row r="202" spans="1:8" s="13" customFormat="1" ht="38.25" x14ac:dyDescent="0.2">
      <c r="A202" s="81" t="s">
        <v>559</v>
      </c>
      <c r="B202" s="108" t="s">
        <v>462</v>
      </c>
      <c r="C202" s="194">
        <v>40</v>
      </c>
      <c r="D202" s="197" t="s">
        <v>59</v>
      </c>
      <c r="E202" s="115"/>
      <c r="F202" s="115"/>
      <c r="G202" s="196">
        <f t="shared" ref="G202" si="49">SUM(E202:F202)*C202</f>
        <v>0</v>
      </c>
      <c r="H202" s="123"/>
    </row>
    <row r="203" spans="1:8" x14ac:dyDescent="0.2">
      <c r="A203" s="31">
        <v>20</v>
      </c>
      <c r="B203" s="32" t="s">
        <v>134</v>
      </c>
      <c r="C203" s="65"/>
      <c r="D203" s="68"/>
      <c r="E203" s="66"/>
      <c r="F203" s="62"/>
      <c r="G203" s="64"/>
    </row>
    <row r="204" spans="1:8" s="13" customFormat="1" x14ac:dyDescent="0.2">
      <c r="A204" s="81" t="s">
        <v>313</v>
      </c>
      <c r="B204" s="108" t="s">
        <v>118</v>
      </c>
      <c r="C204" s="109">
        <v>200</v>
      </c>
      <c r="D204" s="110" t="s">
        <v>59</v>
      </c>
      <c r="E204" s="116"/>
      <c r="F204" s="63"/>
      <c r="G204" s="83">
        <f t="shared" ref="G204:G205" si="50">SUM(E204:F204)*C204</f>
        <v>0</v>
      </c>
    </row>
    <row r="205" spans="1:8" s="13" customFormat="1" x14ac:dyDescent="0.2">
      <c r="A205" s="81" t="s">
        <v>314</v>
      </c>
      <c r="B205" s="84" t="s">
        <v>111</v>
      </c>
      <c r="C205" s="85">
        <v>400</v>
      </c>
      <c r="D205" s="82" t="s">
        <v>59</v>
      </c>
      <c r="E205" s="116"/>
      <c r="F205" s="63"/>
      <c r="G205" s="83">
        <f t="shared" si="50"/>
        <v>0</v>
      </c>
    </row>
    <row r="206" spans="1:8" s="13" customFormat="1" x14ac:dyDescent="0.2">
      <c r="A206" s="81" t="s">
        <v>315</v>
      </c>
      <c r="B206" s="84" t="s">
        <v>112</v>
      </c>
      <c r="C206" s="85">
        <v>400</v>
      </c>
      <c r="D206" s="82" t="s">
        <v>59</v>
      </c>
      <c r="E206" s="116"/>
      <c r="F206" s="63"/>
      <c r="G206" s="83">
        <f>SUM(E206:F206)*C206</f>
        <v>0</v>
      </c>
    </row>
    <row r="207" spans="1:8" x14ac:dyDescent="0.2">
      <c r="A207" s="119"/>
      <c r="B207" s="214" t="s">
        <v>15</v>
      </c>
      <c r="C207" s="214"/>
      <c r="D207" s="215"/>
      <c r="E207" s="120">
        <f>SUMPRODUCT(E16:E206,$C16:$C206)</f>
        <v>0</v>
      </c>
      <c r="F207" s="121">
        <f>SUMPRODUCT(F16:F206,$C16:$C206)</f>
        <v>0</v>
      </c>
      <c r="G207" s="122">
        <f>SUM(G16:G206)</f>
        <v>0</v>
      </c>
      <c r="H207" s="123"/>
    </row>
    <row r="208" spans="1:8" x14ac:dyDescent="0.2">
      <c r="A208" s="124" t="s">
        <v>11</v>
      </c>
      <c r="B208" s="125" t="s">
        <v>801</v>
      </c>
      <c r="C208" s="126"/>
      <c r="D208" s="127"/>
      <c r="E208" s="128"/>
      <c r="F208" s="129"/>
      <c r="G208" s="167"/>
      <c r="H208" s="123"/>
    </row>
    <row r="209" spans="1:8" x14ac:dyDescent="0.2">
      <c r="A209" s="31">
        <v>1</v>
      </c>
      <c r="B209" s="32" t="s">
        <v>804</v>
      </c>
      <c r="C209" s="65"/>
      <c r="D209" s="68"/>
      <c r="E209" s="66"/>
      <c r="F209" s="62"/>
      <c r="G209" s="64"/>
    </row>
    <row r="210" spans="1:8" s="13" customFormat="1" x14ac:dyDescent="0.2">
      <c r="A210" s="81" t="s">
        <v>19</v>
      </c>
      <c r="B210" s="84" t="s">
        <v>805</v>
      </c>
      <c r="C210" s="85">
        <v>1</v>
      </c>
      <c r="D210" s="82" t="s">
        <v>121</v>
      </c>
      <c r="E210" s="67" t="s">
        <v>220</v>
      </c>
      <c r="F210" s="63"/>
      <c r="G210" s="83">
        <f>SUM(E210:F210)*C210</f>
        <v>0</v>
      </c>
    </row>
    <row r="211" spans="1:8" x14ac:dyDescent="0.2">
      <c r="A211" s="31">
        <v>2</v>
      </c>
      <c r="B211" s="32" t="s">
        <v>806</v>
      </c>
      <c r="C211" s="65"/>
      <c r="D211" s="68"/>
      <c r="E211" s="66"/>
      <c r="F211" s="62"/>
      <c r="G211" s="64"/>
    </row>
    <row r="212" spans="1:8" s="13" customFormat="1" x14ac:dyDescent="0.2">
      <c r="A212" s="81" t="s">
        <v>60</v>
      </c>
      <c r="B212" s="84" t="s">
        <v>807</v>
      </c>
      <c r="C212" s="85">
        <v>8</v>
      </c>
      <c r="D212" s="82" t="s">
        <v>121</v>
      </c>
      <c r="E212" s="116"/>
      <c r="F212" s="63"/>
      <c r="G212" s="83">
        <f>SUM(E212:F212)*C212</f>
        <v>0</v>
      </c>
    </row>
    <row r="213" spans="1:8" s="13" customFormat="1" ht="25.5" x14ac:dyDescent="0.2">
      <c r="A213" s="81" t="s">
        <v>61</v>
      </c>
      <c r="B213" s="84" t="s">
        <v>808</v>
      </c>
      <c r="C213" s="85">
        <v>4</v>
      </c>
      <c r="D213" s="82" t="s">
        <v>121</v>
      </c>
      <c r="E213" s="116"/>
      <c r="F213" s="63"/>
      <c r="G213" s="83">
        <f t="shared" ref="G213:G276" si="51">SUM(E213:F213)*C213</f>
        <v>0</v>
      </c>
    </row>
    <row r="214" spans="1:8" s="13" customFormat="1" ht="25.5" x14ac:dyDescent="0.2">
      <c r="A214" s="81" t="s">
        <v>809</v>
      </c>
      <c r="B214" s="84" t="s">
        <v>816</v>
      </c>
      <c r="C214" s="85">
        <v>8</v>
      </c>
      <c r="D214" s="82" t="s">
        <v>121</v>
      </c>
      <c r="E214" s="116"/>
      <c r="F214" s="63"/>
      <c r="G214" s="83">
        <f t="shared" si="51"/>
        <v>0</v>
      </c>
    </row>
    <row r="215" spans="1:8" s="13" customFormat="1" ht="25.5" x14ac:dyDescent="0.2">
      <c r="A215" s="81" t="s">
        <v>69</v>
      </c>
      <c r="B215" s="84" t="s">
        <v>810</v>
      </c>
      <c r="C215" s="85">
        <v>1</v>
      </c>
      <c r="D215" s="82" t="s">
        <v>121</v>
      </c>
      <c r="E215" s="116"/>
      <c r="F215" s="63"/>
      <c r="G215" s="83">
        <f t="shared" si="51"/>
        <v>0</v>
      </c>
    </row>
    <row r="216" spans="1:8" s="13" customFormat="1" ht="25.5" x14ac:dyDescent="0.2">
      <c r="A216" s="81" t="s">
        <v>70</v>
      </c>
      <c r="B216" s="84" t="s">
        <v>811</v>
      </c>
      <c r="C216" s="85">
        <v>3</v>
      </c>
      <c r="D216" s="82" t="s">
        <v>121</v>
      </c>
      <c r="E216" s="116"/>
      <c r="F216" s="63"/>
      <c r="G216" s="83">
        <f t="shared" si="51"/>
        <v>0</v>
      </c>
    </row>
    <row r="217" spans="1:8" s="13" customFormat="1" ht="25.5" x14ac:dyDescent="0.2">
      <c r="A217" s="81" t="s">
        <v>92</v>
      </c>
      <c r="B217" s="84" t="s">
        <v>812</v>
      </c>
      <c r="C217" s="85">
        <v>11</v>
      </c>
      <c r="D217" s="82" t="s">
        <v>121</v>
      </c>
      <c r="E217" s="116"/>
      <c r="F217" s="63"/>
      <c r="G217" s="83">
        <f t="shared" si="51"/>
        <v>0</v>
      </c>
    </row>
    <row r="218" spans="1:8" s="13" customFormat="1" ht="25.5" x14ac:dyDescent="0.2">
      <c r="A218" s="81" t="s">
        <v>93</v>
      </c>
      <c r="B218" s="84" t="s">
        <v>814</v>
      </c>
      <c r="C218" s="85">
        <v>1</v>
      </c>
      <c r="D218" s="82" t="s">
        <v>121</v>
      </c>
      <c r="E218" s="116"/>
      <c r="F218" s="63"/>
      <c r="G218" s="83">
        <f t="shared" si="51"/>
        <v>0</v>
      </c>
    </row>
    <row r="219" spans="1:8" s="13" customFormat="1" ht="25.5" x14ac:dyDescent="0.2">
      <c r="A219" s="81" t="s">
        <v>94</v>
      </c>
      <c r="B219" s="84" t="s">
        <v>813</v>
      </c>
      <c r="C219" s="85">
        <v>8</v>
      </c>
      <c r="D219" s="82" t="s">
        <v>121</v>
      </c>
      <c r="E219" s="116"/>
      <c r="F219" s="63"/>
      <c r="G219" s="83">
        <f t="shared" si="51"/>
        <v>0</v>
      </c>
    </row>
    <row r="220" spans="1:8" s="13" customFormat="1" ht="25.5" x14ac:dyDescent="0.2">
      <c r="A220" s="81" t="s">
        <v>95</v>
      </c>
      <c r="B220" s="84" t="s">
        <v>815</v>
      </c>
      <c r="C220" s="85">
        <v>6</v>
      </c>
      <c r="D220" s="82" t="s">
        <v>121</v>
      </c>
      <c r="E220" s="116"/>
      <c r="F220" s="63"/>
      <c r="G220" s="83">
        <f t="shared" si="51"/>
        <v>0</v>
      </c>
    </row>
    <row r="221" spans="1:8" x14ac:dyDescent="0.2">
      <c r="A221" s="31">
        <v>3</v>
      </c>
      <c r="B221" s="32" t="s">
        <v>817</v>
      </c>
      <c r="C221" s="65"/>
      <c r="D221" s="68"/>
      <c r="E221" s="66"/>
      <c r="F221" s="62"/>
      <c r="G221" s="64"/>
    </row>
    <row r="222" spans="1:8" s="13" customFormat="1" x14ac:dyDescent="0.2">
      <c r="A222" s="81" t="s">
        <v>72</v>
      </c>
      <c r="B222" s="84" t="s">
        <v>818</v>
      </c>
      <c r="C222" s="85">
        <v>17</v>
      </c>
      <c r="D222" s="82" t="s">
        <v>121</v>
      </c>
      <c r="E222" s="116"/>
      <c r="F222" s="63"/>
      <c r="G222" s="83">
        <f t="shared" si="51"/>
        <v>0</v>
      </c>
    </row>
    <row r="223" spans="1:8" x14ac:dyDescent="0.2">
      <c r="A223" s="31">
        <v>4</v>
      </c>
      <c r="B223" s="32" t="s">
        <v>819</v>
      </c>
      <c r="C223" s="65"/>
      <c r="D223" s="68"/>
      <c r="E223" s="66"/>
      <c r="F223" s="62"/>
      <c r="G223" s="64"/>
    </row>
    <row r="224" spans="1:8" s="13" customFormat="1" ht="25.5" x14ac:dyDescent="0.2">
      <c r="A224" s="81" t="s">
        <v>62</v>
      </c>
      <c r="B224" s="84" t="s">
        <v>822</v>
      </c>
      <c r="C224" s="85">
        <v>1</v>
      </c>
      <c r="D224" s="82" t="s">
        <v>121</v>
      </c>
      <c r="E224" s="116"/>
      <c r="F224" s="63"/>
      <c r="G224" s="196">
        <f t="shared" si="51"/>
        <v>0</v>
      </c>
      <c r="H224" s="123"/>
    </row>
    <row r="225" spans="1:8" s="13" customFormat="1" ht="25.5" x14ac:dyDescent="0.2">
      <c r="A225" s="81" t="s">
        <v>63</v>
      </c>
      <c r="B225" s="84" t="s">
        <v>821</v>
      </c>
      <c r="C225" s="85">
        <v>6</v>
      </c>
      <c r="D225" s="82" t="s">
        <v>121</v>
      </c>
      <c r="E225" s="116"/>
      <c r="F225" s="63"/>
      <c r="G225" s="196">
        <f t="shared" si="51"/>
        <v>0</v>
      </c>
      <c r="H225" s="123"/>
    </row>
    <row r="226" spans="1:8" s="13" customFormat="1" x14ac:dyDescent="0.2">
      <c r="A226" s="81" t="s">
        <v>150</v>
      </c>
      <c r="B226" s="84" t="s">
        <v>820</v>
      </c>
      <c r="C226" s="85">
        <v>4</v>
      </c>
      <c r="D226" s="82" t="s">
        <v>121</v>
      </c>
      <c r="E226" s="116"/>
      <c r="F226" s="63"/>
      <c r="G226" s="196">
        <f t="shared" si="51"/>
        <v>0</v>
      </c>
      <c r="H226" s="123"/>
    </row>
    <row r="227" spans="1:8" x14ac:dyDescent="0.2">
      <c r="A227" s="31">
        <v>5</v>
      </c>
      <c r="B227" s="32" t="s">
        <v>823</v>
      </c>
      <c r="C227" s="65"/>
      <c r="D227" s="68"/>
      <c r="E227" s="66"/>
      <c r="F227" s="62"/>
      <c r="G227" s="64"/>
    </row>
    <row r="228" spans="1:8" s="13" customFormat="1" ht="25.5" x14ac:dyDescent="0.2">
      <c r="A228" s="81" t="s">
        <v>34</v>
      </c>
      <c r="B228" s="84" t="s">
        <v>860</v>
      </c>
      <c r="C228" s="85">
        <v>2</v>
      </c>
      <c r="D228" s="82" t="s">
        <v>121</v>
      </c>
      <c r="E228" s="116"/>
      <c r="F228" s="63"/>
      <c r="G228" s="196">
        <f t="shared" si="51"/>
        <v>0</v>
      </c>
      <c r="H228" s="123"/>
    </row>
    <row r="229" spans="1:8" s="13" customFormat="1" ht="25.5" x14ac:dyDescent="0.2">
      <c r="A229" s="81" t="s">
        <v>36</v>
      </c>
      <c r="B229" s="84" t="s">
        <v>861</v>
      </c>
      <c r="C229" s="85">
        <v>4</v>
      </c>
      <c r="D229" s="82" t="s">
        <v>121</v>
      </c>
      <c r="E229" s="116"/>
      <c r="F229" s="63"/>
      <c r="G229" s="196">
        <f t="shared" si="51"/>
        <v>0</v>
      </c>
      <c r="H229" s="123"/>
    </row>
    <row r="230" spans="1:8" s="13" customFormat="1" x14ac:dyDescent="0.2">
      <c r="A230" s="81" t="s">
        <v>38</v>
      </c>
      <c r="B230" s="84" t="s">
        <v>824</v>
      </c>
      <c r="C230" s="85">
        <v>5</v>
      </c>
      <c r="D230" s="82" t="s">
        <v>121</v>
      </c>
      <c r="E230" s="67" t="s">
        <v>220</v>
      </c>
      <c r="F230" s="63"/>
      <c r="G230" s="196">
        <f t="shared" si="51"/>
        <v>0</v>
      </c>
      <c r="H230" s="123"/>
    </row>
    <row r="231" spans="1:8" x14ac:dyDescent="0.2">
      <c r="A231" s="31">
        <v>6</v>
      </c>
      <c r="B231" s="32" t="s">
        <v>825</v>
      </c>
      <c r="C231" s="65"/>
      <c r="D231" s="68"/>
      <c r="E231" s="66"/>
      <c r="F231" s="62"/>
      <c r="G231" s="64"/>
    </row>
    <row r="232" spans="1:8" s="13" customFormat="1" ht="38.25" x14ac:dyDescent="0.2">
      <c r="A232" s="81" t="s">
        <v>73</v>
      </c>
      <c r="B232" s="84" t="s">
        <v>862</v>
      </c>
      <c r="C232" s="85">
        <v>82</v>
      </c>
      <c r="D232" s="82" t="s">
        <v>71</v>
      </c>
      <c r="E232" s="116"/>
      <c r="F232" s="63"/>
      <c r="G232" s="196">
        <f t="shared" si="51"/>
        <v>0</v>
      </c>
      <c r="H232" s="123"/>
    </row>
    <row r="233" spans="1:8" s="13" customFormat="1" x14ac:dyDescent="0.2">
      <c r="A233" s="81" t="s">
        <v>141</v>
      </c>
      <c r="B233" s="84" t="s">
        <v>826</v>
      </c>
      <c r="C233" s="85">
        <v>1</v>
      </c>
      <c r="D233" s="82" t="s">
        <v>121</v>
      </c>
      <c r="E233" s="116"/>
      <c r="F233" s="63"/>
      <c r="G233" s="196">
        <f t="shared" si="51"/>
        <v>0</v>
      </c>
      <c r="H233" s="123"/>
    </row>
    <row r="234" spans="1:8" s="13" customFormat="1" x14ac:dyDescent="0.2">
      <c r="A234" s="81" t="s">
        <v>125</v>
      </c>
      <c r="B234" s="84" t="s">
        <v>827</v>
      </c>
      <c r="C234" s="85">
        <v>13</v>
      </c>
      <c r="D234" s="82" t="s">
        <v>121</v>
      </c>
      <c r="E234" s="116"/>
      <c r="F234" s="63"/>
      <c r="G234" s="196">
        <f t="shared" si="51"/>
        <v>0</v>
      </c>
      <c r="H234" s="123"/>
    </row>
    <row r="235" spans="1:8" s="13" customFormat="1" x14ac:dyDescent="0.2">
      <c r="A235" s="81" t="s">
        <v>169</v>
      </c>
      <c r="B235" s="84" t="s">
        <v>828</v>
      </c>
      <c r="C235" s="85">
        <v>12</v>
      </c>
      <c r="D235" s="82" t="s">
        <v>121</v>
      </c>
      <c r="E235" s="116"/>
      <c r="F235" s="63"/>
      <c r="G235" s="196">
        <f t="shared" si="51"/>
        <v>0</v>
      </c>
      <c r="H235" s="123"/>
    </row>
    <row r="236" spans="1:8" s="13" customFormat="1" x14ac:dyDescent="0.2">
      <c r="A236" s="81" t="s">
        <v>170</v>
      </c>
      <c r="B236" s="84" t="s">
        <v>829</v>
      </c>
      <c r="C236" s="85">
        <v>9</v>
      </c>
      <c r="D236" s="82" t="s">
        <v>121</v>
      </c>
      <c r="E236" s="116"/>
      <c r="F236" s="63"/>
      <c r="G236" s="196">
        <f t="shared" si="51"/>
        <v>0</v>
      </c>
      <c r="H236" s="123"/>
    </row>
    <row r="237" spans="1:8" s="13" customFormat="1" x14ac:dyDescent="0.2">
      <c r="A237" s="81" t="s">
        <v>243</v>
      </c>
      <c r="B237" s="84" t="s">
        <v>830</v>
      </c>
      <c r="C237" s="85">
        <v>6</v>
      </c>
      <c r="D237" s="82" t="s">
        <v>121</v>
      </c>
      <c r="E237" s="116"/>
      <c r="F237" s="63"/>
      <c r="G237" s="196">
        <f t="shared" si="51"/>
        <v>0</v>
      </c>
      <c r="H237" s="123"/>
    </row>
    <row r="238" spans="1:8" s="13" customFormat="1" ht="38.25" x14ac:dyDescent="0.2">
      <c r="A238" s="81" t="s">
        <v>171</v>
      </c>
      <c r="B238" s="84" t="s">
        <v>863</v>
      </c>
      <c r="C238" s="85">
        <v>4</v>
      </c>
      <c r="D238" s="82" t="s">
        <v>121</v>
      </c>
      <c r="E238" s="116"/>
      <c r="F238" s="63"/>
      <c r="G238" s="196">
        <f t="shared" si="51"/>
        <v>0</v>
      </c>
      <c r="H238" s="123"/>
    </row>
    <row r="239" spans="1:8" s="13" customFormat="1" x14ac:dyDescent="0.2">
      <c r="A239" s="81" t="s">
        <v>172</v>
      </c>
      <c r="B239" s="84" t="s">
        <v>831</v>
      </c>
      <c r="C239" s="85">
        <v>2</v>
      </c>
      <c r="D239" s="82" t="s">
        <v>121</v>
      </c>
      <c r="E239" s="116"/>
      <c r="F239" s="63"/>
      <c r="G239" s="196">
        <f t="shared" si="51"/>
        <v>0</v>
      </c>
      <c r="H239" s="123"/>
    </row>
    <row r="240" spans="1:8" s="13" customFormat="1" x14ac:dyDescent="0.2">
      <c r="A240" s="81" t="s">
        <v>173</v>
      </c>
      <c r="B240" s="84" t="s">
        <v>832</v>
      </c>
      <c r="C240" s="85">
        <v>2</v>
      </c>
      <c r="D240" s="82" t="s">
        <v>121</v>
      </c>
      <c r="E240" s="116"/>
      <c r="F240" s="63"/>
      <c r="G240" s="196">
        <f t="shared" si="51"/>
        <v>0</v>
      </c>
      <c r="H240" s="123"/>
    </row>
    <row r="241" spans="1:8" s="13" customFormat="1" x14ac:dyDescent="0.2">
      <c r="A241" s="81" t="s">
        <v>838</v>
      </c>
      <c r="B241" s="84" t="s">
        <v>833</v>
      </c>
      <c r="C241" s="85">
        <v>4</v>
      </c>
      <c r="D241" s="82" t="s">
        <v>121</v>
      </c>
      <c r="E241" s="116"/>
      <c r="F241" s="63"/>
      <c r="G241" s="196">
        <f t="shared" si="51"/>
        <v>0</v>
      </c>
      <c r="H241" s="123"/>
    </row>
    <row r="242" spans="1:8" s="13" customFormat="1" ht="25.5" x14ac:dyDescent="0.2">
      <c r="A242" s="81" t="s">
        <v>839</v>
      </c>
      <c r="B242" s="84" t="s">
        <v>864</v>
      </c>
      <c r="C242" s="85">
        <v>4</v>
      </c>
      <c r="D242" s="82" t="s">
        <v>121</v>
      </c>
      <c r="E242" s="116"/>
      <c r="F242" s="63"/>
      <c r="G242" s="196">
        <f t="shared" si="51"/>
        <v>0</v>
      </c>
      <c r="H242" s="123"/>
    </row>
    <row r="243" spans="1:8" s="13" customFormat="1" x14ac:dyDescent="0.2">
      <c r="A243" s="81" t="s">
        <v>840</v>
      </c>
      <c r="B243" s="84" t="s">
        <v>834</v>
      </c>
      <c r="C243" s="85">
        <v>2</v>
      </c>
      <c r="D243" s="82" t="s">
        <v>121</v>
      </c>
      <c r="E243" s="116"/>
      <c r="F243" s="63"/>
      <c r="G243" s="196">
        <f t="shared" si="51"/>
        <v>0</v>
      </c>
      <c r="H243" s="123"/>
    </row>
    <row r="244" spans="1:8" s="13" customFormat="1" x14ac:dyDescent="0.2">
      <c r="A244" s="81" t="s">
        <v>841</v>
      </c>
      <c r="B244" s="84" t="s">
        <v>837</v>
      </c>
      <c r="C244" s="85">
        <v>1</v>
      </c>
      <c r="D244" s="82" t="s">
        <v>121</v>
      </c>
      <c r="E244" s="116"/>
      <c r="F244" s="63"/>
      <c r="G244" s="196">
        <f t="shared" si="51"/>
        <v>0</v>
      </c>
      <c r="H244" s="123"/>
    </row>
    <row r="245" spans="1:8" s="13" customFormat="1" x14ac:dyDescent="0.2">
      <c r="A245" s="81" t="s">
        <v>842</v>
      </c>
      <c r="B245" s="84" t="s">
        <v>835</v>
      </c>
      <c r="C245" s="85">
        <v>1</v>
      </c>
      <c r="D245" s="82" t="s">
        <v>121</v>
      </c>
      <c r="E245" s="116"/>
      <c r="F245" s="63"/>
      <c r="G245" s="196">
        <f t="shared" si="51"/>
        <v>0</v>
      </c>
      <c r="H245" s="123"/>
    </row>
    <row r="246" spans="1:8" s="13" customFormat="1" x14ac:dyDescent="0.2">
      <c r="A246" s="81" t="s">
        <v>843</v>
      </c>
      <c r="B246" s="84" t="s">
        <v>836</v>
      </c>
      <c r="C246" s="85">
        <v>1</v>
      </c>
      <c r="D246" s="82" t="s">
        <v>121</v>
      </c>
      <c r="E246" s="116"/>
      <c r="F246" s="63"/>
      <c r="G246" s="196">
        <f t="shared" si="51"/>
        <v>0</v>
      </c>
      <c r="H246" s="123"/>
    </row>
    <row r="247" spans="1:8" x14ac:dyDescent="0.2">
      <c r="A247" s="31">
        <v>7</v>
      </c>
      <c r="B247" s="32" t="s">
        <v>844</v>
      </c>
      <c r="C247" s="65"/>
      <c r="D247" s="68"/>
      <c r="E247" s="66"/>
      <c r="F247" s="62"/>
      <c r="G247" s="64"/>
    </row>
    <row r="248" spans="1:8" s="13" customFormat="1" ht="25.5" x14ac:dyDescent="0.2">
      <c r="A248" s="81" t="s">
        <v>74</v>
      </c>
      <c r="B248" s="84" t="s">
        <v>865</v>
      </c>
      <c r="C248" s="85">
        <v>2.9</v>
      </c>
      <c r="D248" s="82" t="s">
        <v>119</v>
      </c>
      <c r="E248" s="116"/>
      <c r="F248" s="63"/>
      <c r="G248" s="196">
        <f t="shared" si="51"/>
        <v>0</v>
      </c>
    </row>
    <row r="249" spans="1:8" s="13" customFormat="1" ht="38.25" x14ac:dyDescent="0.2">
      <c r="A249" s="81" t="s">
        <v>75</v>
      </c>
      <c r="B249" s="84" t="s">
        <v>866</v>
      </c>
      <c r="C249" s="85">
        <v>105</v>
      </c>
      <c r="D249" s="82" t="s">
        <v>113</v>
      </c>
      <c r="E249" s="116"/>
      <c r="F249" s="63"/>
      <c r="G249" s="196">
        <f t="shared" si="51"/>
        <v>0</v>
      </c>
    </row>
    <row r="250" spans="1:8" s="13" customFormat="1" x14ac:dyDescent="0.2">
      <c r="A250" s="81" t="s">
        <v>76</v>
      </c>
      <c r="B250" s="84" t="s">
        <v>845</v>
      </c>
      <c r="C250" s="85">
        <v>105</v>
      </c>
      <c r="D250" s="82" t="s">
        <v>113</v>
      </c>
      <c r="E250" s="116"/>
      <c r="F250" s="63"/>
      <c r="G250" s="196">
        <f t="shared" si="51"/>
        <v>0</v>
      </c>
    </row>
    <row r="251" spans="1:8" s="13" customFormat="1" ht="25.5" x14ac:dyDescent="0.2">
      <c r="A251" s="81" t="s">
        <v>174</v>
      </c>
      <c r="B251" s="84" t="s">
        <v>867</v>
      </c>
      <c r="C251" s="85">
        <v>9.61</v>
      </c>
      <c r="D251" s="82" t="s">
        <v>59</v>
      </c>
      <c r="E251" s="116"/>
      <c r="F251" s="63"/>
      <c r="G251" s="196">
        <f t="shared" si="51"/>
        <v>0</v>
      </c>
    </row>
    <row r="252" spans="1:8" s="13" customFormat="1" x14ac:dyDescent="0.2">
      <c r="A252" s="81" t="s">
        <v>175</v>
      </c>
      <c r="B252" s="84" t="s">
        <v>846</v>
      </c>
      <c r="C252" s="85">
        <v>9.61</v>
      </c>
      <c r="D252" s="82" t="s">
        <v>59</v>
      </c>
      <c r="E252" s="116"/>
      <c r="F252" s="63"/>
      <c r="G252" s="196">
        <f t="shared" si="51"/>
        <v>0</v>
      </c>
    </row>
    <row r="253" spans="1:8" s="13" customFormat="1" x14ac:dyDescent="0.2">
      <c r="A253" s="81" t="s">
        <v>176</v>
      </c>
      <c r="B253" s="84" t="s">
        <v>847</v>
      </c>
      <c r="C253" s="85">
        <v>10.5</v>
      </c>
      <c r="D253" s="82" t="s">
        <v>59</v>
      </c>
      <c r="E253" s="116"/>
      <c r="F253" s="63"/>
      <c r="G253" s="196">
        <f t="shared" si="51"/>
        <v>0</v>
      </c>
    </row>
    <row r="254" spans="1:8" s="13" customFormat="1" x14ac:dyDescent="0.2">
      <c r="A254" s="81" t="s">
        <v>177</v>
      </c>
      <c r="B254" s="84" t="s">
        <v>848</v>
      </c>
      <c r="C254" s="85">
        <v>12.4</v>
      </c>
      <c r="D254" s="82" t="s">
        <v>71</v>
      </c>
      <c r="E254" s="116"/>
      <c r="F254" s="63"/>
      <c r="G254" s="196">
        <f t="shared" si="51"/>
        <v>0</v>
      </c>
    </row>
    <row r="255" spans="1:8" s="13" customFormat="1" x14ac:dyDescent="0.2">
      <c r="A255" s="81" t="s">
        <v>178</v>
      </c>
      <c r="B255" s="84" t="s">
        <v>849</v>
      </c>
      <c r="C255" s="85">
        <v>9.61</v>
      </c>
      <c r="D255" s="82" t="s">
        <v>59</v>
      </c>
      <c r="E255" s="116"/>
      <c r="F255" s="63"/>
      <c r="G255" s="196">
        <f t="shared" si="51"/>
        <v>0</v>
      </c>
    </row>
    <row r="256" spans="1:8" s="13" customFormat="1" ht="25.5" x14ac:dyDescent="0.2">
      <c r="A256" s="81" t="s">
        <v>204</v>
      </c>
      <c r="B256" s="84" t="s">
        <v>868</v>
      </c>
      <c r="C256" s="85">
        <v>1.45</v>
      </c>
      <c r="D256" s="82" t="s">
        <v>119</v>
      </c>
      <c r="E256" s="116"/>
      <c r="F256" s="63"/>
      <c r="G256" s="196">
        <f t="shared" si="51"/>
        <v>0</v>
      </c>
    </row>
    <row r="257" spans="1:7" x14ac:dyDescent="0.2">
      <c r="A257" s="31">
        <v>8</v>
      </c>
      <c r="B257" s="32" t="s">
        <v>850</v>
      </c>
      <c r="C257" s="65"/>
      <c r="D257" s="68"/>
      <c r="E257" s="66"/>
      <c r="F257" s="62"/>
      <c r="G257" s="64"/>
    </row>
    <row r="258" spans="1:7" s="13" customFormat="1" ht="25.5" x14ac:dyDescent="0.2">
      <c r="A258" s="81" t="s">
        <v>77</v>
      </c>
      <c r="B258" s="84" t="s">
        <v>869</v>
      </c>
      <c r="C258" s="85">
        <v>2</v>
      </c>
      <c r="D258" s="82" t="s">
        <v>121</v>
      </c>
      <c r="E258" s="116"/>
      <c r="F258" s="63"/>
      <c r="G258" s="196">
        <f t="shared" si="51"/>
        <v>0</v>
      </c>
    </row>
    <row r="259" spans="1:7" s="13" customFormat="1" x14ac:dyDescent="0.2">
      <c r="A259" s="81" t="s">
        <v>78</v>
      </c>
      <c r="B259" s="84" t="s">
        <v>851</v>
      </c>
      <c r="C259" s="85">
        <v>18</v>
      </c>
      <c r="D259" s="82" t="s">
        <v>121</v>
      </c>
      <c r="E259" s="116"/>
      <c r="F259" s="63"/>
      <c r="G259" s="196">
        <f t="shared" si="51"/>
        <v>0</v>
      </c>
    </row>
    <row r="260" spans="1:7" s="13" customFormat="1" ht="25.5" x14ac:dyDescent="0.2">
      <c r="A260" s="81" t="s">
        <v>79</v>
      </c>
      <c r="B260" s="84" t="s">
        <v>870</v>
      </c>
      <c r="C260" s="85">
        <v>359.7</v>
      </c>
      <c r="D260" s="82" t="s">
        <v>71</v>
      </c>
      <c r="E260" s="116"/>
      <c r="F260" s="63"/>
      <c r="G260" s="196">
        <f t="shared" si="51"/>
        <v>0</v>
      </c>
    </row>
    <row r="261" spans="1:7" s="13" customFormat="1" ht="25.5" x14ac:dyDescent="0.2">
      <c r="A261" s="81" t="s">
        <v>80</v>
      </c>
      <c r="B261" s="84" t="s">
        <v>871</v>
      </c>
      <c r="C261" s="85">
        <v>189</v>
      </c>
      <c r="D261" s="82" t="s">
        <v>71</v>
      </c>
      <c r="E261" s="116"/>
      <c r="F261" s="63"/>
      <c r="G261" s="196">
        <f t="shared" si="51"/>
        <v>0</v>
      </c>
    </row>
    <row r="262" spans="1:7" s="13" customFormat="1" ht="25.5" x14ac:dyDescent="0.2">
      <c r="A262" s="81" t="s">
        <v>81</v>
      </c>
      <c r="B262" s="84" t="s">
        <v>872</v>
      </c>
      <c r="C262" s="85">
        <v>2</v>
      </c>
      <c r="D262" s="82" t="s">
        <v>121</v>
      </c>
      <c r="E262" s="116"/>
      <c r="F262" s="63"/>
      <c r="G262" s="196">
        <f t="shared" si="51"/>
        <v>0</v>
      </c>
    </row>
    <row r="263" spans="1:7" s="13" customFormat="1" ht="25.5" x14ac:dyDescent="0.2">
      <c r="A263" s="81" t="s">
        <v>142</v>
      </c>
      <c r="B263" s="84" t="s">
        <v>873</v>
      </c>
      <c r="C263" s="85">
        <v>2</v>
      </c>
      <c r="D263" s="82" t="s">
        <v>121</v>
      </c>
      <c r="E263" s="116"/>
      <c r="F263" s="63"/>
      <c r="G263" s="196">
        <f t="shared" si="51"/>
        <v>0</v>
      </c>
    </row>
    <row r="264" spans="1:7" s="13" customFormat="1" ht="25.5" x14ac:dyDescent="0.2">
      <c r="A264" s="81" t="s">
        <v>853</v>
      </c>
      <c r="B264" s="84" t="s">
        <v>874</v>
      </c>
      <c r="C264" s="85">
        <v>120.45</v>
      </c>
      <c r="D264" s="82" t="s">
        <v>71</v>
      </c>
      <c r="E264" s="116"/>
      <c r="F264" s="63"/>
      <c r="G264" s="196">
        <f t="shared" si="51"/>
        <v>0</v>
      </c>
    </row>
    <row r="265" spans="1:7" s="13" customFormat="1" ht="25.5" x14ac:dyDescent="0.2">
      <c r="A265" s="81" t="s">
        <v>166</v>
      </c>
      <c r="B265" s="84" t="s">
        <v>875</v>
      </c>
      <c r="C265" s="85">
        <v>83.2</v>
      </c>
      <c r="D265" s="82" t="s">
        <v>71</v>
      </c>
      <c r="E265" s="116"/>
      <c r="F265" s="63"/>
      <c r="G265" s="196">
        <f t="shared" si="51"/>
        <v>0</v>
      </c>
    </row>
    <row r="266" spans="1:7" s="13" customFormat="1" x14ac:dyDescent="0.2">
      <c r="A266" s="81" t="s">
        <v>167</v>
      </c>
      <c r="B266" s="84" t="s">
        <v>852</v>
      </c>
      <c r="C266" s="85">
        <v>17</v>
      </c>
      <c r="D266" s="82" t="s">
        <v>121</v>
      </c>
      <c r="E266" s="116"/>
      <c r="F266" s="63"/>
      <c r="G266" s="196">
        <f t="shared" si="51"/>
        <v>0</v>
      </c>
    </row>
    <row r="267" spans="1:7" s="13" customFormat="1" ht="25.5" x14ac:dyDescent="0.2">
      <c r="A267" s="81" t="s">
        <v>854</v>
      </c>
      <c r="B267" s="84" t="s">
        <v>876</v>
      </c>
      <c r="C267" s="85">
        <v>17</v>
      </c>
      <c r="D267" s="82" t="s">
        <v>121</v>
      </c>
      <c r="E267" s="116"/>
      <c r="F267" s="63"/>
      <c r="G267" s="196">
        <f t="shared" si="51"/>
        <v>0</v>
      </c>
    </row>
    <row r="268" spans="1:7" x14ac:dyDescent="0.2">
      <c r="A268" s="31">
        <v>9</v>
      </c>
      <c r="B268" s="32" t="s">
        <v>855</v>
      </c>
      <c r="C268" s="65"/>
      <c r="D268" s="68"/>
      <c r="E268" s="66"/>
      <c r="F268" s="62"/>
      <c r="G268" s="64"/>
    </row>
    <row r="269" spans="1:7" s="13" customFormat="1" ht="25.5" x14ac:dyDescent="0.2">
      <c r="A269" s="81" t="s">
        <v>82</v>
      </c>
      <c r="B269" s="84" t="s">
        <v>877</v>
      </c>
      <c r="C269" s="85">
        <v>14</v>
      </c>
      <c r="D269" s="82" t="s">
        <v>121</v>
      </c>
      <c r="E269" s="116"/>
      <c r="F269" s="63"/>
      <c r="G269" s="196">
        <f t="shared" si="51"/>
        <v>0</v>
      </c>
    </row>
    <row r="270" spans="1:7" s="13" customFormat="1" x14ac:dyDescent="0.2">
      <c r="A270" s="81" t="s">
        <v>143</v>
      </c>
      <c r="B270" s="84" t="s">
        <v>851</v>
      </c>
      <c r="C270" s="85">
        <v>8</v>
      </c>
      <c r="D270" s="82" t="s">
        <v>121</v>
      </c>
      <c r="E270" s="116"/>
      <c r="F270" s="63"/>
      <c r="G270" s="196">
        <f t="shared" si="51"/>
        <v>0</v>
      </c>
    </row>
    <row r="271" spans="1:7" s="13" customFormat="1" x14ac:dyDescent="0.2">
      <c r="A271" s="81" t="s">
        <v>155</v>
      </c>
      <c r="B271" s="84" t="s">
        <v>856</v>
      </c>
      <c r="C271" s="85">
        <v>403.8</v>
      </c>
      <c r="D271" s="82" t="s">
        <v>71</v>
      </c>
      <c r="E271" s="116"/>
      <c r="F271" s="63"/>
      <c r="G271" s="196">
        <f t="shared" si="51"/>
        <v>0</v>
      </c>
    </row>
    <row r="272" spans="1:7" s="13" customFormat="1" ht="25.5" x14ac:dyDescent="0.2">
      <c r="A272" s="81" t="s">
        <v>157</v>
      </c>
      <c r="B272" s="84" t="s">
        <v>874</v>
      </c>
      <c r="C272" s="85">
        <v>75.400000000000006</v>
      </c>
      <c r="D272" s="82" t="s">
        <v>71</v>
      </c>
      <c r="E272" s="116"/>
      <c r="F272" s="63"/>
      <c r="G272" s="196">
        <f t="shared" si="51"/>
        <v>0</v>
      </c>
    </row>
    <row r="273" spans="1:8" s="13" customFormat="1" ht="25.5" x14ac:dyDescent="0.2">
      <c r="A273" s="81" t="s">
        <v>159</v>
      </c>
      <c r="B273" s="84" t="s">
        <v>878</v>
      </c>
      <c r="C273" s="85">
        <v>55.1</v>
      </c>
      <c r="D273" s="82" t="s">
        <v>71</v>
      </c>
      <c r="E273" s="116"/>
      <c r="F273" s="63"/>
      <c r="G273" s="196">
        <f t="shared" si="51"/>
        <v>0</v>
      </c>
    </row>
    <row r="274" spans="1:8" x14ac:dyDescent="0.2">
      <c r="A274" s="31">
        <v>10</v>
      </c>
      <c r="B274" s="32" t="s">
        <v>857</v>
      </c>
      <c r="C274" s="65"/>
      <c r="D274" s="68"/>
      <c r="E274" s="66"/>
      <c r="F274" s="62"/>
      <c r="G274" s="64"/>
    </row>
    <row r="275" spans="1:8" s="13" customFormat="1" x14ac:dyDescent="0.2">
      <c r="A275" s="81" t="s">
        <v>135</v>
      </c>
      <c r="B275" s="84" t="s">
        <v>858</v>
      </c>
      <c r="C275" s="85">
        <v>780.56</v>
      </c>
      <c r="D275" s="82" t="s">
        <v>59</v>
      </c>
      <c r="E275" s="67" t="s">
        <v>220</v>
      </c>
      <c r="F275" s="63"/>
      <c r="G275" s="196">
        <f t="shared" si="51"/>
        <v>0</v>
      </c>
    </row>
    <row r="276" spans="1:8" s="13" customFormat="1" ht="25.5" x14ac:dyDescent="0.2">
      <c r="A276" s="81" t="s">
        <v>136</v>
      </c>
      <c r="B276" s="84" t="s">
        <v>879</v>
      </c>
      <c r="C276" s="85">
        <v>780.56</v>
      </c>
      <c r="D276" s="82" t="s">
        <v>59</v>
      </c>
      <c r="E276" s="116"/>
      <c r="F276" s="63"/>
      <c r="G276" s="196">
        <f t="shared" si="51"/>
        <v>0</v>
      </c>
    </row>
    <row r="277" spans="1:8" s="13" customFormat="1" ht="25.5" x14ac:dyDescent="0.2">
      <c r="A277" s="81" t="s">
        <v>199</v>
      </c>
      <c r="B277" s="84" t="s">
        <v>880</v>
      </c>
      <c r="C277" s="85">
        <v>3</v>
      </c>
      <c r="D277" s="82" t="s">
        <v>859</v>
      </c>
      <c r="E277" s="67" t="s">
        <v>220</v>
      </c>
      <c r="F277" s="63"/>
      <c r="G277" s="196">
        <f t="shared" ref="G277" si="52">SUM(E277:F277)*C277</f>
        <v>0</v>
      </c>
    </row>
    <row r="278" spans="1:8" x14ac:dyDescent="0.2">
      <c r="A278" s="119"/>
      <c r="B278" s="214" t="s">
        <v>802</v>
      </c>
      <c r="C278" s="214"/>
      <c r="D278" s="215"/>
      <c r="E278" s="120">
        <f>SUMPRODUCT(E209:E277,$C209:$C277)</f>
        <v>0</v>
      </c>
      <c r="F278" s="121">
        <f>SUMPRODUCT(F209:F277,$C209:$C277)</f>
        <v>0</v>
      </c>
      <c r="G278" s="122">
        <f>SUM(G209:G277)</f>
        <v>0</v>
      </c>
      <c r="H278" s="123"/>
    </row>
    <row r="279" spans="1:8" x14ac:dyDescent="0.2">
      <c r="A279" s="124" t="s">
        <v>13</v>
      </c>
      <c r="B279" s="125" t="s">
        <v>12</v>
      </c>
      <c r="C279" s="126"/>
      <c r="D279" s="127"/>
      <c r="E279" s="128"/>
      <c r="F279" s="129"/>
      <c r="G279" s="167"/>
      <c r="H279" s="123"/>
    </row>
    <row r="280" spans="1:8" s="13" customFormat="1" ht="15" customHeight="1" x14ac:dyDescent="0.2">
      <c r="A280" s="168">
        <v>1</v>
      </c>
      <c r="B280" s="159" t="s">
        <v>893</v>
      </c>
      <c r="C280" s="156"/>
      <c r="D280" s="169"/>
      <c r="E280" s="170"/>
      <c r="F280" s="170"/>
      <c r="G280" s="138"/>
    </row>
    <row r="281" spans="1:8" s="13" customFormat="1" ht="51.75" customHeight="1" x14ac:dyDescent="0.2">
      <c r="A281" s="160" t="s">
        <v>19</v>
      </c>
      <c r="B281" s="155" t="s">
        <v>789</v>
      </c>
      <c r="C281" s="156">
        <v>1</v>
      </c>
      <c r="D281" s="169" t="s">
        <v>121</v>
      </c>
      <c r="E281" s="171"/>
      <c r="F281" s="171"/>
      <c r="G281" s="138">
        <f t="shared" ref="G281:G299" si="53">SUMPRODUCT(E281:F281)*C281</f>
        <v>0</v>
      </c>
    </row>
    <row r="282" spans="1:8" s="13" customFormat="1" ht="43.5" customHeight="1" x14ac:dyDescent="0.2">
      <c r="A282" s="160" t="s">
        <v>20</v>
      </c>
      <c r="B282" s="155" t="s">
        <v>729</v>
      </c>
      <c r="C282" s="156">
        <v>2</v>
      </c>
      <c r="D282" s="169" t="s">
        <v>59</v>
      </c>
      <c r="E282" s="171"/>
      <c r="F282" s="171"/>
      <c r="G282" s="138">
        <f t="shared" si="53"/>
        <v>0</v>
      </c>
    </row>
    <row r="283" spans="1:8" s="13" customFormat="1" x14ac:dyDescent="0.2">
      <c r="A283" s="160" t="s">
        <v>64</v>
      </c>
      <c r="B283" s="155" t="s">
        <v>730</v>
      </c>
      <c r="C283" s="156">
        <v>1</v>
      </c>
      <c r="D283" s="169" t="s">
        <v>113</v>
      </c>
      <c r="E283" s="171"/>
      <c r="F283" s="171"/>
      <c r="G283" s="138">
        <f t="shared" si="53"/>
        <v>0</v>
      </c>
    </row>
    <row r="284" spans="1:8" s="13" customFormat="1" x14ac:dyDescent="0.2">
      <c r="A284" s="160" t="s">
        <v>65</v>
      </c>
      <c r="B284" s="155" t="s">
        <v>731</v>
      </c>
      <c r="C284" s="156">
        <v>2</v>
      </c>
      <c r="D284" s="169" t="s">
        <v>113</v>
      </c>
      <c r="E284" s="171"/>
      <c r="F284" s="171"/>
      <c r="G284" s="138">
        <f t="shared" si="53"/>
        <v>0</v>
      </c>
    </row>
    <row r="285" spans="1:8" s="13" customFormat="1" x14ac:dyDescent="0.2">
      <c r="A285" s="160" t="s">
        <v>66</v>
      </c>
      <c r="B285" s="155" t="s">
        <v>732</v>
      </c>
      <c r="C285" s="156">
        <v>5</v>
      </c>
      <c r="D285" s="169" t="s">
        <v>71</v>
      </c>
      <c r="E285" s="79"/>
      <c r="F285" s="79"/>
      <c r="G285" s="138">
        <f t="shared" si="53"/>
        <v>0</v>
      </c>
    </row>
    <row r="286" spans="1:8" s="13" customFormat="1" x14ac:dyDescent="0.2">
      <c r="A286" s="160" t="s">
        <v>67</v>
      </c>
      <c r="B286" s="155" t="s">
        <v>733</v>
      </c>
      <c r="C286" s="156">
        <v>5</v>
      </c>
      <c r="D286" s="169" t="s">
        <v>71</v>
      </c>
      <c r="E286" s="79"/>
      <c r="F286" s="79"/>
      <c r="G286" s="138">
        <f t="shared" si="53"/>
        <v>0</v>
      </c>
    </row>
    <row r="287" spans="1:8" s="13" customFormat="1" ht="29.25" customHeight="1" x14ac:dyDescent="0.2">
      <c r="A287" s="160" t="s">
        <v>68</v>
      </c>
      <c r="B287" s="155" t="s">
        <v>734</v>
      </c>
      <c r="C287" s="156">
        <v>5</v>
      </c>
      <c r="D287" s="169" t="s">
        <v>71</v>
      </c>
      <c r="E287" s="171"/>
      <c r="F287" s="171"/>
      <c r="G287" s="138">
        <f t="shared" si="53"/>
        <v>0</v>
      </c>
    </row>
    <row r="288" spans="1:8" s="13" customFormat="1" x14ac:dyDescent="0.2">
      <c r="A288" s="160" t="s">
        <v>83</v>
      </c>
      <c r="B288" s="155" t="s">
        <v>735</v>
      </c>
      <c r="C288" s="156">
        <v>5</v>
      </c>
      <c r="D288" s="169" t="s">
        <v>71</v>
      </c>
      <c r="E288" s="171"/>
      <c r="F288" s="171"/>
      <c r="G288" s="138">
        <f t="shared" si="53"/>
        <v>0</v>
      </c>
    </row>
    <row r="289" spans="1:7" s="13" customFormat="1" x14ac:dyDescent="0.2">
      <c r="A289" s="160" t="s">
        <v>84</v>
      </c>
      <c r="B289" s="155" t="s">
        <v>736</v>
      </c>
      <c r="C289" s="156">
        <v>4</v>
      </c>
      <c r="D289" s="169" t="s">
        <v>113</v>
      </c>
      <c r="E289" s="171"/>
      <c r="F289" s="171"/>
      <c r="G289" s="138">
        <f t="shared" si="53"/>
        <v>0</v>
      </c>
    </row>
    <row r="290" spans="1:7" s="13" customFormat="1" x14ac:dyDescent="0.2">
      <c r="A290" s="160" t="s">
        <v>85</v>
      </c>
      <c r="B290" s="155" t="s">
        <v>737</v>
      </c>
      <c r="C290" s="156">
        <v>2</v>
      </c>
      <c r="D290" s="169" t="s">
        <v>119</v>
      </c>
      <c r="E290" s="171"/>
      <c r="F290" s="171"/>
      <c r="G290" s="138">
        <f t="shared" si="53"/>
        <v>0</v>
      </c>
    </row>
    <row r="291" spans="1:7" s="13" customFormat="1" ht="25.5" x14ac:dyDescent="0.2">
      <c r="A291" s="160" t="s">
        <v>86</v>
      </c>
      <c r="B291" s="155" t="s">
        <v>738</v>
      </c>
      <c r="C291" s="156">
        <v>3</v>
      </c>
      <c r="D291" s="172" t="s">
        <v>59</v>
      </c>
      <c r="E291" s="171"/>
      <c r="F291" s="171"/>
      <c r="G291" s="138">
        <f t="shared" si="53"/>
        <v>0</v>
      </c>
    </row>
    <row r="292" spans="1:7" s="13" customFormat="1" ht="25.5" x14ac:dyDescent="0.2">
      <c r="A292" s="160" t="s">
        <v>87</v>
      </c>
      <c r="B292" s="155" t="s">
        <v>739</v>
      </c>
      <c r="C292" s="156">
        <v>20</v>
      </c>
      <c r="D292" s="169" t="s">
        <v>113</v>
      </c>
      <c r="E292" s="171"/>
      <c r="F292" s="171"/>
      <c r="G292" s="138">
        <f t="shared" si="53"/>
        <v>0</v>
      </c>
    </row>
    <row r="293" spans="1:7" s="13" customFormat="1" ht="63.75" customHeight="1" x14ac:dyDescent="0.2">
      <c r="A293" s="160" t="s">
        <v>88</v>
      </c>
      <c r="B293" s="155" t="s">
        <v>790</v>
      </c>
      <c r="C293" s="156">
        <v>1</v>
      </c>
      <c r="D293" s="169" t="s">
        <v>121</v>
      </c>
      <c r="E293" s="171"/>
      <c r="F293" s="171"/>
      <c r="G293" s="138">
        <f t="shared" si="53"/>
        <v>0</v>
      </c>
    </row>
    <row r="294" spans="1:7" s="13" customFormat="1" ht="38.25" x14ac:dyDescent="0.2">
      <c r="A294" s="160" t="s">
        <v>89</v>
      </c>
      <c r="B294" s="155" t="s">
        <v>791</v>
      </c>
      <c r="C294" s="156">
        <v>2</v>
      </c>
      <c r="D294" s="169" t="s">
        <v>121</v>
      </c>
      <c r="E294" s="171"/>
      <c r="F294" s="171"/>
      <c r="G294" s="138">
        <f t="shared" si="53"/>
        <v>0</v>
      </c>
    </row>
    <row r="295" spans="1:7" s="13" customFormat="1" x14ac:dyDescent="0.2">
      <c r="A295" s="160" t="s">
        <v>90</v>
      </c>
      <c r="B295" s="155" t="s">
        <v>740</v>
      </c>
      <c r="C295" s="156">
        <v>1</v>
      </c>
      <c r="D295" s="169" t="s">
        <v>741</v>
      </c>
      <c r="E295" s="171"/>
      <c r="F295" s="171"/>
      <c r="G295" s="138">
        <f t="shared" si="53"/>
        <v>0</v>
      </c>
    </row>
    <row r="296" spans="1:7" s="13" customFormat="1" x14ac:dyDescent="0.2">
      <c r="A296" s="160" t="s">
        <v>91</v>
      </c>
      <c r="B296" s="155" t="s">
        <v>742</v>
      </c>
      <c r="C296" s="156">
        <v>1</v>
      </c>
      <c r="D296" s="169" t="s">
        <v>741</v>
      </c>
      <c r="E296" s="171"/>
      <c r="F296" s="171"/>
      <c r="G296" s="138">
        <f t="shared" si="53"/>
        <v>0</v>
      </c>
    </row>
    <row r="297" spans="1:7" s="13" customFormat="1" x14ac:dyDescent="0.2">
      <c r="A297" s="160" t="s">
        <v>577</v>
      </c>
      <c r="B297" s="155" t="s">
        <v>743</v>
      </c>
      <c r="C297" s="156">
        <v>4</v>
      </c>
      <c r="D297" s="169" t="s">
        <v>121</v>
      </c>
      <c r="E297" s="171"/>
      <c r="F297" s="171"/>
      <c r="G297" s="138">
        <f t="shared" si="53"/>
        <v>0</v>
      </c>
    </row>
    <row r="298" spans="1:7" s="13" customFormat="1" ht="25.5" x14ac:dyDescent="0.2">
      <c r="A298" s="160" t="s">
        <v>579</v>
      </c>
      <c r="B298" s="155" t="s">
        <v>792</v>
      </c>
      <c r="C298" s="156">
        <v>1</v>
      </c>
      <c r="D298" s="169" t="s">
        <v>105</v>
      </c>
      <c r="E298" s="171"/>
      <c r="F298" s="171"/>
      <c r="G298" s="138">
        <f t="shared" si="53"/>
        <v>0</v>
      </c>
    </row>
    <row r="299" spans="1:7" s="13" customFormat="1" ht="25.5" x14ac:dyDescent="0.2">
      <c r="A299" s="160" t="s">
        <v>581</v>
      </c>
      <c r="B299" s="155" t="s">
        <v>744</v>
      </c>
      <c r="C299" s="156">
        <v>1</v>
      </c>
      <c r="D299" s="169" t="s">
        <v>105</v>
      </c>
      <c r="E299" s="171"/>
      <c r="F299" s="171"/>
      <c r="G299" s="138">
        <f t="shared" si="53"/>
        <v>0</v>
      </c>
    </row>
    <row r="300" spans="1:7" x14ac:dyDescent="0.2">
      <c r="A300" s="31">
        <v>2</v>
      </c>
      <c r="B300" s="32" t="s">
        <v>894</v>
      </c>
      <c r="C300" s="65"/>
      <c r="D300" s="68"/>
      <c r="E300" s="66"/>
      <c r="F300" s="62"/>
      <c r="G300" s="64"/>
    </row>
    <row r="301" spans="1:7" s="13" customFormat="1" ht="66.75" customHeight="1" x14ac:dyDescent="0.2">
      <c r="A301" s="160" t="s">
        <v>60</v>
      </c>
      <c r="B301" s="155" t="s">
        <v>745</v>
      </c>
      <c r="C301" s="156">
        <v>2</v>
      </c>
      <c r="D301" s="169" t="s">
        <v>105</v>
      </c>
      <c r="E301" s="171"/>
      <c r="F301" s="171"/>
      <c r="G301" s="138">
        <f t="shared" ref="G301:G322" si="54">SUMPRODUCT(E301:F301)*C301</f>
        <v>0</v>
      </c>
    </row>
    <row r="302" spans="1:7" s="13" customFormat="1" x14ac:dyDescent="0.2">
      <c r="A302" s="160" t="s">
        <v>61</v>
      </c>
      <c r="B302" s="77" t="s">
        <v>746</v>
      </c>
      <c r="C302" s="156">
        <v>16</v>
      </c>
      <c r="D302" s="169" t="s">
        <v>113</v>
      </c>
      <c r="E302" s="171"/>
      <c r="F302" s="171"/>
      <c r="G302" s="138">
        <f t="shared" si="54"/>
        <v>0</v>
      </c>
    </row>
    <row r="303" spans="1:7" s="13" customFormat="1" x14ac:dyDescent="0.2">
      <c r="A303" s="160" t="s">
        <v>809</v>
      </c>
      <c r="B303" s="77" t="s">
        <v>747</v>
      </c>
      <c r="C303" s="156">
        <v>41</v>
      </c>
      <c r="D303" s="169" t="s">
        <v>113</v>
      </c>
      <c r="E303" s="171"/>
      <c r="F303" s="171"/>
      <c r="G303" s="138">
        <f t="shared" si="54"/>
        <v>0</v>
      </c>
    </row>
    <row r="304" spans="1:7" s="13" customFormat="1" x14ac:dyDescent="0.2">
      <c r="A304" s="160" t="s">
        <v>69</v>
      </c>
      <c r="B304" s="155" t="s">
        <v>748</v>
      </c>
      <c r="C304" s="156">
        <v>60</v>
      </c>
      <c r="D304" s="169" t="s">
        <v>71</v>
      </c>
      <c r="E304" s="79"/>
      <c r="F304" s="79"/>
      <c r="G304" s="138">
        <f t="shared" si="54"/>
        <v>0</v>
      </c>
    </row>
    <row r="305" spans="1:7" s="13" customFormat="1" x14ac:dyDescent="0.2">
      <c r="A305" s="160" t="s">
        <v>70</v>
      </c>
      <c r="B305" s="155" t="s">
        <v>749</v>
      </c>
      <c r="C305" s="156">
        <v>60</v>
      </c>
      <c r="D305" s="169" t="s">
        <v>71</v>
      </c>
      <c r="E305" s="79"/>
      <c r="F305" s="79"/>
      <c r="G305" s="138">
        <f t="shared" si="54"/>
        <v>0</v>
      </c>
    </row>
    <row r="306" spans="1:7" s="13" customFormat="1" ht="25.5" customHeight="1" x14ac:dyDescent="0.2">
      <c r="A306" s="160" t="s">
        <v>92</v>
      </c>
      <c r="B306" s="155" t="s">
        <v>734</v>
      </c>
      <c r="C306" s="156">
        <v>10</v>
      </c>
      <c r="D306" s="169" t="s">
        <v>71</v>
      </c>
      <c r="E306" s="171"/>
      <c r="F306" s="171"/>
      <c r="G306" s="138">
        <f t="shared" si="54"/>
        <v>0</v>
      </c>
    </row>
    <row r="307" spans="1:7" s="13" customFormat="1" x14ac:dyDescent="0.2">
      <c r="A307" s="160" t="s">
        <v>93</v>
      </c>
      <c r="B307" s="155" t="s">
        <v>735</v>
      </c>
      <c r="C307" s="156">
        <v>60</v>
      </c>
      <c r="D307" s="169" t="s">
        <v>71</v>
      </c>
      <c r="E307" s="173"/>
      <c r="F307" s="173"/>
      <c r="G307" s="138">
        <f t="shared" si="54"/>
        <v>0</v>
      </c>
    </row>
    <row r="308" spans="1:7" s="13" customFormat="1" x14ac:dyDescent="0.2">
      <c r="A308" s="160" t="s">
        <v>94</v>
      </c>
      <c r="B308" s="155" t="s">
        <v>736</v>
      </c>
      <c r="C308" s="156">
        <v>38</v>
      </c>
      <c r="D308" s="169" t="s">
        <v>113</v>
      </c>
      <c r="E308" s="171"/>
      <c r="F308" s="171"/>
      <c r="G308" s="138">
        <f t="shared" si="54"/>
        <v>0</v>
      </c>
    </row>
    <row r="309" spans="1:7" s="13" customFormat="1" x14ac:dyDescent="0.2">
      <c r="A309" s="160" t="s">
        <v>95</v>
      </c>
      <c r="B309" s="155" t="s">
        <v>737</v>
      </c>
      <c r="C309" s="156">
        <v>10</v>
      </c>
      <c r="D309" s="169" t="s">
        <v>119</v>
      </c>
      <c r="E309" s="171"/>
      <c r="F309" s="171"/>
      <c r="G309" s="138">
        <f t="shared" si="54"/>
        <v>0</v>
      </c>
    </row>
    <row r="310" spans="1:7" s="13" customFormat="1" x14ac:dyDescent="0.2">
      <c r="A310" s="160" t="s">
        <v>179</v>
      </c>
      <c r="B310" s="108" t="s">
        <v>793</v>
      </c>
      <c r="C310" s="156">
        <v>16</v>
      </c>
      <c r="D310" s="169" t="s">
        <v>121</v>
      </c>
      <c r="E310" s="171"/>
      <c r="F310" s="171"/>
      <c r="G310" s="138">
        <f t="shared" si="54"/>
        <v>0</v>
      </c>
    </row>
    <row r="311" spans="1:7" s="13" customFormat="1" ht="25.5" x14ac:dyDescent="0.2">
      <c r="A311" s="160" t="s">
        <v>895</v>
      </c>
      <c r="B311" s="155" t="s">
        <v>792</v>
      </c>
      <c r="C311" s="156">
        <v>2</v>
      </c>
      <c r="D311" s="169" t="s">
        <v>105</v>
      </c>
      <c r="E311" s="171"/>
      <c r="F311" s="171"/>
      <c r="G311" s="138">
        <f t="shared" si="54"/>
        <v>0</v>
      </c>
    </row>
    <row r="312" spans="1:7" s="13" customFormat="1" ht="25.5" x14ac:dyDescent="0.2">
      <c r="A312" s="160" t="s">
        <v>896</v>
      </c>
      <c r="B312" s="155" t="s">
        <v>738</v>
      </c>
      <c r="C312" s="156">
        <v>10</v>
      </c>
      <c r="D312" s="172" t="s">
        <v>59</v>
      </c>
      <c r="E312" s="171"/>
      <c r="F312" s="171"/>
      <c r="G312" s="138">
        <f t="shared" si="54"/>
        <v>0</v>
      </c>
    </row>
    <row r="313" spans="1:7" s="13" customFormat="1" ht="25.5" x14ac:dyDescent="0.2">
      <c r="A313" s="160" t="s">
        <v>897</v>
      </c>
      <c r="B313" s="155" t="s">
        <v>750</v>
      </c>
      <c r="C313" s="156">
        <v>50</v>
      </c>
      <c r="D313" s="169" t="s">
        <v>113</v>
      </c>
      <c r="E313" s="171"/>
      <c r="F313" s="171"/>
      <c r="G313" s="138">
        <f t="shared" si="54"/>
        <v>0</v>
      </c>
    </row>
    <row r="314" spans="1:7" s="13" customFormat="1" x14ac:dyDescent="0.2">
      <c r="A314" s="160" t="s">
        <v>898</v>
      </c>
      <c r="B314" s="155" t="s">
        <v>751</v>
      </c>
      <c r="C314" s="156">
        <v>65</v>
      </c>
      <c r="D314" s="169" t="s">
        <v>71</v>
      </c>
      <c r="E314" s="171"/>
      <c r="F314" s="171"/>
      <c r="G314" s="138">
        <f t="shared" si="54"/>
        <v>0</v>
      </c>
    </row>
    <row r="315" spans="1:7" s="13" customFormat="1" ht="25.5" x14ac:dyDescent="0.2">
      <c r="A315" s="160" t="s">
        <v>899</v>
      </c>
      <c r="B315" s="155" t="s">
        <v>752</v>
      </c>
      <c r="C315" s="156">
        <v>1</v>
      </c>
      <c r="D315" s="169" t="s">
        <v>105</v>
      </c>
      <c r="E315" s="205"/>
      <c r="F315" s="205"/>
      <c r="G315" s="138">
        <f t="shared" si="54"/>
        <v>0</v>
      </c>
    </row>
    <row r="316" spans="1:7" s="13" customFormat="1" ht="25.5" x14ac:dyDescent="0.2">
      <c r="A316" s="160" t="s">
        <v>900</v>
      </c>
      <c r="B316" s="155" t="s">
        <v>753</v>
      </c>
      <c r="C316" s="156">
        <v>2</v>
      </c>
      <c r="D316" s="169" t="s">
        <v>105</v>
      </c>
      <c r="E316" s="171"/>
      <c r="F316" s="171"/>
      <c r="G316" s="138">
        <f t="shared" si="54"/>
        <v>0</v>
      </c>
    </row>
    <row r="317" spans="1:7" s="13" customFormat="1" ht="25.5" x14ac:dyDescent="0.2">
      <c r="A317" s="160" t="s">
        <v>901</v>
      </c>
      <c r="B317" s="155" t="s">
        <v>762</v>
      </c>
      <c r="C317" s="156">
        <v>195</v>
      </c>
      <c r="D317" s="172" t="s">
        <v>59</v>
      </c>
      <c r="E317" s="171"/>
      <c r="F317" s="171"/>
      <c r="G317" s="138">
        <f t="shared" si="54"/>
        <v>0</v>
      </c>
    </row>
    <row r="318" spans="1:7" s="13" customFormat="1" x14ac:dyDescent="0.2">
      <c r="A318" s="160" t="s">
        <v>902</v>
      </c>
      <c r="B318" s="155" t="s">
        <v>754</v>
      </c>
      <c r="C318" s="156">
        <v>1</v>
      </c>
      <c r="D318" s="169" t="s">
        <v>105</v>
      </c>
      <c r="E318" s="170" t="s">
        <v>220</v>
      </c>
      <c r="F318" s="171"/>
      <c r="G318" s="138">
        <f t="shared" si="54"/>
        <v>0</v>
      </c>
    </row>
    <row r="319" spans="1:7" s="13" customFormat="1" ht="25.5" x14ac:dyDescent="0.2">
      <c r="A319" s="160" t="s">
        <v>903</v>
      </c>
      <c r="B319" s="155" t="s">
        <v>755</v>
      </c>
      <c r="C319" s="156">
        <v>168</v>
      </c>
      <c r="D319" s="169" t="s">
        <v>113</v>
      </c>
      <c r="E319" s="171"/>
      <c r="F319" s="171"/>
      <c r="G319" s="138">
        <f t="shared" si="54"/>
        <v>0</v>
      </c>
    </row>
    <row r="320" spans="1:7" s="13" customFormat="1" x14ac:dyDescent="0.2">
      <c r="A320" s="160" t="s">
        <v>904</v>
      </c>
      <c r="B320" s="108" t="s">
        <v>756</v>
      </c>
      <c r="C320" s="156">
        <v>1</v>
      </c>
      <c r="D320" s="169" t="s">
        <v>121</v>
      </c>
      <c r="E320" s="171"/>
      <c r="F320" s="171"/>
      <c r="G320" s="138">
        <f t="shared" si="54"/>
        <v>0</v>
      </c>
    </row>
    <row r="321" spans="1:8" s="13" customFormat="1" ht="25.5" x14ac:dyDescent="0.2">
      <c r="A321" s="160" t="s">
        <v>905</v>
      </c>
      <c r="B321" s="108" t="s">
        <v>757</v>
      </c>
      <c r="C321" s="156">
        <v>4</v>
      </c>
      <c r="D321" s="169" t="s">
        <v>121</v>
      </c>
      <c r="E321" s="171"/>
      <c r="F321" s="171"/>
      <c r="G321" s="138">
        <f t="shared" si="54"/>
        <v>0</v>
      </c>
    </row>
    <row r="322" spans="1:8" s="13" customFormat="1" ht="25.5" x14ac:dyDescent="0.2">
      <c r="A322" s="160" t="s">
        <v>906</v>
      </c>
      <c r="B322" s="140" t="s">
        <v>758</v>
      </c>
      <c r="C322" s="156">
        <v>1</v>
      </c>
      <c r="D322" s="169" t="s">
        <v>121</v>
      </c>
      <c r="E322" s="171"/>
      <c r="F322" s="171"/>
      <c r="G322" s="138">
        <f t="shared" si="54"/>
        <v>0</v>
      </c>
    </row>
    <row r="323" spans="1:8" x14ac:dyDescent="0.2">
      <c r="A323" s="31">
        <v>3</v>
      </c>
      <c r="B323" s="32" t="s">
        <v>212</v>
      </c>
      <c r="C323" s="65"/>
      <c r="D323" s="68"/>
      <c r="E323" s="66"/>
      <c r="F323" s="62"/>
      <c r="G323" s="64"/>
    </row>
    <row r="324" spans="1:8" s="13" customFormat="1" ht="63.75" x14ac:dyDescent="0.2">
      <c r="A324" s="174" t="s">
        <v>72</v>
      </c>
      <c r="B324" s="155" t="s">
        <v>759</v>
      </c>
      <c r="C324" s="156">
        <v>12.5</v>
      </c>
      <c r="D324" s="169" t="s">
        <v>59</v>
      </c>
      <c r="E324" s="171"/>
      <c r="F324" s="171"/>
      <c r="G324" s="138">
        <f>SUMPRODUCT(E324:F324)*C324</f>
        <v>0</v>
      </c>
    </row>
    <row r="325" spans="1:8" x14ac:dyDescent="0.2">
      <c r="A325" s="31">
        <v>4</v>
      </c>
      <c r="B325" s="32" t="s">
        <v>760</v>
      </c>
      <c r="C325" s="65"/>
      <c r="D325" s="68"/>
      <c r="E325" s="66"/>
      <c r="F325" s="62"/>
      <c r="G325" s="64"/>
    </row>
    <row r="326" spans="1:8" s="13" customFormat="1" ht="38.25" x14ac:dyDescent="0.2">
      <c r="A326" s="174" t="s">
        <v>62</v>
      </c>
      <c r="B326" s="155" t="s">
        <v>761</v>
      </c>
      <c r="C326" s="175">
        <v>1</v>
      </c>
      <c r="D326" s="176" t="s">
        <v>121</v>
      </c>
      <c r="E326" s="206"/>
      <c r="F326" s="206"/>
      <c r="G326" s="138">
        <f>SUMPRODUCT(E326:F326)*C326</f>
        <v>0</v>
      </c>
    </row>
    <row r="327" spans="1:8" x14ac:dyDescent="0.2">
      <c r="A327" s="119"/>
      <c r="B327" s="214" t="s">
        <v>16</v>
      </c>
      <c r="C327" s="214"/>
      <c r="D327" s="215"/>
      <c r="E327" s="120">
        <f>SUMPRODUCT(E281:E326,$C281:$C326)</f>
        <v>0</v>
      </c>
      <c r="F327" s="121">
        <f>SUMPRODUCT(F281:F326,$C281:$C326)</f>
        <v>0</v>
      </c>
      <c r="G327" s="122">
        <f>SUM(G280:G326)</f>
        <v>0</v>
      </c>
    </row>
    <row r="328" spans="1:8" s="13" customFormat="1" x14ac:dyDescent="0.2">
      <c r="A328" s="124" t="s">
        <v>803</v>
      </c>
      <c r="B328" s="125" t="s">
        <v>14</v>
      </c>
      <c r="C328" s="166"/>
      <c r="D328" s="127"/>
      <c r="E328" s="128"/>
      <c r="F328" s="129"/>
      <c r="G328" s="167"/>
    </row>
    <row r="329" spans="1:8" x14ac:dyDescent="0.2">
      <c r="A329" s="134">
        <v>1</v>
      </c>
      <c r="B329" s="131" t="s">
        <v>561</v>
      </c>
      <c r="C329" s="135"/>
      <c r="D329" s="136"/>
      <c r="E329" s="67"/>
      <c r="F329" s="137"/>
      <c r="G329" s="138"/>
      <c r="H329" s="6"/>
    </row>
    <row r="330" spans="1:8" ht="38.25" x14ac:dyDescent="0.2">
      <c r="A330" s="81" t="s">
        <v>19</v>
      </c>
      <c r="B330" s="108" t="s">
        <v>562</v>
      </c>
      <c r="C330" s="139">
        <v>77</v>
      </c>
      <c r="D330" s="82" t="s">
        <v>121</v>
      </c>
      <c r="E330" s="63"/>
      <c r="F330" s="63"/>
      <c r="G330" s="114">
        <f t="shared" ref="G330:G360" si="55">SUM(E330:F330)*C330</f>
        <v>0</v>
      </c>
      <c r="H330" s="6"/>
    </row>
    <row r="331" spans="1:8" ht="25.5" x14ac:dyDescent="0.2">
      <c r="A331" s="81" t="s">
        <v>20</v>
      </c>
      <c r="B331" s="140" t="s">
        <v>763</v>
      </c>
      <c r="C331" s="135">
        <v>200</v>
      </c>
      <c r="D331" s="82" t="s">
        <v>71</v>
      </c>
      <c r="E331" s="116"/>
      <c r="F331" s="63"/>
      <c r="G331" s="114">
        <f t="shared" si="55"/>
        <v>0</v>
      </c>
      <c r="H331" s="6"/>
    </row>
    <row r="332" spans="1:8" s="145" customFormat="1" x14ac:dyDescent="0.2">
      <c r="A332" s="81" t="s">
        <v>64</v>
      </c>
      <c r="B332" s="141" t="s">
        <v>564</v>
      </c>
      <c r="C332" s="142">
        <v>40</v>
      </c>
      <c r="D332" s="143" t="s">
        <v>71</v>
      </c>
      <c r="E332" s="148"/>
      <c r="F332" s="148"/>
      <c r="G332" s="114">
        <f t="shared" si="55"/>
        <v>0</v>
      </c>
    </row>
    <row r="333" spans="1:8" s="145" customFormat="1" x14ac:dyDescent="0.2">
      <c r="A333" s="81" t="s">
        <v>65</v>
      </c>
      <c r="B333" s="140" t="s">
        <v>565</v>
      </c>
      <c r="C333" s="142">
        <v>40</v>
      </c>
      <c r="D333" s="143" t="s">
        <v>71</v>
      </c>
      <c r="E333" s="148"/>
      <c r="F333" s="148"/>
      <c r="G333" s="114">
        <f t="shared" si="55"/>
        <v>0</v>
      </c>
    </row>
    <row r="334" spans="1:8" s="145" customFormat="1" x14ac:dyDescent="0.2">
      <c r="A334" s="81" t="s">
        <v>66</v>
      </c>
      <c r="B334" s="140" t="s">
        <v>566</v>
      </c>
      <c r="C334" s="142">
        <v>40</v>
      </c>
      <c r="D334" s="143" t="s">
        <v>121</v>
      </c>
      <c r="E334" s="148"/>
      <c r="F334" s="148"/>
      <c r="G334" s="114">
        <f t="shared" si="55"/>
        <v>0</v>
      </c>
    </row>
    <row r="335" spans="1:8" s="145" customFormat="1" x14ac:dyDescent="0.2">
      <c r="A335" s="81" t="s">
        <v>67</v>
      </c>
      <c r="B335" s="140" t="s">
        <v>567</v>
      </c>
      <c r="C335" s="142">
        <v>6</v>
      </c>
      <c r="D335" s="143" t="s">
        <v>121</v>
      </c>
      <c r="E335" s="148"/>
      <c r="F335" s="148"/>
      <c r="G335" s="114">
        <f t="shared" si="55"/>
        <v>0</v>
      </c>
    </row>
    <row r="336" spans="1:8" s="145" customFormat="1" x14ac:dyDescent="0.2">
      <c r="A336" s="81" t="s">
        <v>68</v>
      </c>
      <c r="B336" s="140" t="s">
        <v>568</v>
      </c>
      <c r="C336" s="142">
        <v>6</v>
      </c>
      <c r="D336" s="143" t="s">
        <v>121</v>
      </c>
      <c r="E336" s="148"/>
      <c r="F336" s="148"/>
      <c r="G336" s="114">
        <f t="shared" si="55"/>
        <v>0</v>
      </c>
    </row>
    <row r="337" spans="1:8" s="145" customFormat="1" x14ac:dyDescent="0.2">
      <c r="A337" s="81" t="s">
        <v>83</v>
      </c>
      <c r="B337" s="140" t="s">
        <v>569</v>
      </c>
      <c r="C337" s="142">
        <v>9</v>
      </c>
      <c r="D337" s="143" t="s">
        <v>121</v>
      </c>
      <c r="E337" s="148"/>
      <c r="F337" s="148"/>
      <c r="G337" s="114">
        <f t="shared" si="55"/>
        <v>0</v>
      </c>
    </row>
    <row r="338" spans="1:8" s="145" customFormat="1" x14ac:dyDescent="0.2">
      <c r="A338" s="81" t="s">
        <v>84</v>
      </c>
      <c r="B338" s="140" t="s">
        <v>570</v>
      </c>
      <c r="C338" s="142">
        <v>4</v>
      </c>
      <c r="D338" s="143" t="s">
        <v>71</v>
      </c>
      <c r="E338" s="148"/>
      <c r="F338" s="148"/>
      <c r="G338" s="114">
        <f t="shared" si="55"/>
        <v>0</v>
      </c>
    </row>
    <row r="339" spans="1:8" s="145" customFormat="1" x14ac:dyDescent="0.2">
      <c r="A339" s="81" t="s">
        <v>85</v>
      </c>
      <c r="B339" s="140" t="s">
        <v>571</v>
      </c>
      <c r="C339" s="142">
        <v>10</v>
      </c>
      <c r="D339" s="143" t="s">
        <v>121</v>
      </c>
      <c r="E339" s="148"/>
      <c r="F339" s="148"/>
      <c r="G339" s="114">
        <f t="shared" si="55"/>
        <v>0</v>
      </c>
    </row>
    <row r="340" spans="1:8" s="145" customFormat="1" x14ac:dyDescent="0.2">
      <c r="A340" s="81" t="s">
        <v>86</v>
      </c>
      <c r="B340" s="140" t="s">
        <v>764</v>
      </c>
      <c r="C340" s="142">
        <v>6</v>
      </c>
      <c r="D340" s="143" t="s">
        <v>121</v>
      </c>
      <c r="E340" s="148"/>
      <c r="F340" s="148"/>
      <c r="G340" s="114">
        <f t="shared" si="55"/>
        <v>0</v>
      </c>
    </row>
    <row r="341" spans="1:8" s="145" customFormat="1" x14ac:dyDescent="0.2">
      <c r="A341" s="81" t="s">
        <v>87</v>
      </c>
      <c r="B341" s="140" t="s">
        <v>572</v>
      </c>
      <c r="C341" s="142">
        <v>8</v>
      </c>
      <c r="D341" s="143" t="s">
        <v>121</v>
      </c>
      <c r="E341" s="148"/>
      <c r="F341" s="148"/>
      <c r="G341" s="114">
        <f t="shared" si="55"/>
        <v>0</v>
      </c>
    </row>
    <row r="342" spans="1:8" s="145" customFormat="1" x14ac:dyDescent="0.2">
      <c r="A342" s="81" t="s">
        <v>88</v>
      </c>
      <c r="B342" s="140" t="s">
        <v>573</v>
      </c>
      <c r="C342" s="142">
        <v>5</v>
      </c>
      <c r="D342" s="143" t="s">
        <v>121</v>
      </c>
      <c r="E342" s="148"/>
      <c r="F342" s="148"/>
      <c r="G342" s="114">
        <f t="shared" si="55"/>
        <v>0</v>
      </c>
    </row>
    <row r="343" spans="1:8" s="145" customFormat="1" x14ac:dyDescent="0.2">
      <c r="A343" s="81" t="s">
        <v>89</v>
      </c>
      <c r="B343" s="141" t="s">
        <v>574</v>
      </c>
      <c r="C343" s="146">
        <v>30</v>
      </c>
      <c r="D343" s="143" t="s">
        <v>71</v>
      </c>
      <c r="E343" s="147"/>
      <c r="F343" s="148"/>
      <c r="G343" s="114">
        <f t="shared" si="55"/>
        <v>0</v>
      </c>
    </row>
    <row r="344" spans="1:8" s="145" customFormat="1" x14ac:dyDescent="0.2">
      <c r="A344" s="81" t="s">
        <v>90</v>
      </c>
      <c r="B344" s="140" t="s">
        <v>575</v>
      </c>
      <c r="C344" s="146">
        <v>30</v>
      </c>
      <c r="D344" s="143" t="s">
        <v>71</v>
      </c>
      <c r="E344" s="147"/>
      <c r="F344" s="148"/>
      <c r="G344" s="114">
        <f t="shared" si="55"/>
        <v>0</v>
      </c>
    </row>
    <row r="345" spans="1:8" s="145" customFormat="1" x14ac:dyDescent="0.2">
      <c r="A345" s="81" t="s">
        <v>91</v>
      </c>
      <c r="B345" s="140" t="s">
        <v>576</v>
      </c>
      <c r="C345" s="146">
        <v>3</v>
      </c>
      <c r="D345" s="143" t="s">
        <v>71</v>
      </c>
      <c r="E345" s="147"/>
      <c r="F345" s="148"/>
      <c r="G345" s="114">
        <f t="shared" si="55"/>
        <v>0</v>
      </c>
    </row>
    <row r="346" spans="1:8" s="145" customFormat="1" x14ac:dyDescent="0.2">
      <c r="A346" s="81" t="s">
        <v>577</v>
      </c>
      <c r="B346" s="140" t="s">
        <v>578</v>
      </c>
      <c r="C346" s="146">
        <v>30</v>
      </c>
      <c r="D346" s="143" t="s">
        <v>121</v>
      </c>
      <c r="E346" s="147"/>
      <c r="F346" s="148"/>
      <c r="G346" s="114">
        <f t="shared" si="55"/>
        <v>0</v>
      </c>
    </row>
    <row r="347" spans="1:8" s="145" customFormat="1" x14ac:dyDescent="0.2">
      <c r="A347" s="81" t="s">
        <v>579</v>
      </c>
      <c r="B347" s="140" t="s">
        <v>580</v>
      </c>
      <c r="C347" s="146">
        <v>3</v>
      </c>
      <c r="D347" s="143" t="s">
        <v>121</v>
      </c>
      <c r="E347" s="147"/>
      <c r="F347" s="148"/>
      <c r="G347" s="114">
        <f t="shared" si="55"/>
        <v>0</v>
      </c>
    </row>
    <row r="348" spans="1:8" x14ac:dyDescent="0.2">
      <c r="A348" s="81" t="s">
        <v>581</v>
      </c>
      <c r="B348" s="108" t="s">
        <v>582</v>
      </c>
      <c r="C348" s="135">
        <v>6</v>
      </c>
      <c r="D348" s="82" t="s">
        <v>121</v>
      </c>
      <c r="E348" s="116"/>
      <c r="F348" s="63"/>
      <c r="G348" s="114">
        <f t="shared" si="55"/>
        <v>0</v>
      </c>
      <c r="H348" s="6"/>
    </row>
    <row r="349" spans="1:8" x14ac:dyDescent="0.2">
      <c r="A349" s="81" t="s">
        <v>583</v>
      </c>
      <c r="B349" s="108" t="s">
        <v>584</v>
      </c>
      <c r="C349" s="135">
        <v>12</v>
      </c>
      <c r="D349" s="82" t="s">
        <v>121</v>
      </c>
      <c r="E349" s="116"/>
      <c r="F349" s="63"/>
      <c r="G349" s="114">
        <f t="shared" si="55"/>
        <v>0</v>
      </c>
      <c r="H349" s="6"/>
    </row>
    <row r="350" spans="1:8" x14ac:dyDescent="0.2">
      <c r="A350" s="81" t="s">
        <v>585</v>
      </c>
      <c r="B350" s="108" t="s">
        <v>586</v>
      </c>
      <c r="C350" s="135">
        <v>10</v>
      </c>
      <c r="D350" s="82" t="s">
        <v>121</v>
      </c>
      <c r="E350" s="116"/>
      <c r="F350" s="63"/>
      <c r="G350" s="114">
        <f t="shared" si="55"/>
        <v>0</v>
      </c>
      <c r="H350" s="6"/>
    </row>
    <row r="351" spans="1:8" x14ac:dyDescent="0.2">
      <c r="A351" s="81" t="s">
        <v>587</v>
      </c>
      <c r="B351" s="131" t="s">
        <v>588</v>
      </c>
      <c r="C351" s="139">
        <v>50</v>
      </c>
      <c r="D351" s="82" t="s">
        <v>71</v>
      </c>
      <c r="E351" s="63"/>
      <c r="F351" s="63"/>
      <c r="G351" s="114">
        <f t="shared" si="55"/>
        <v>0</v>
      </c>
      <c r="H351" s="6"/>
    </row>
    <row r="352" spans="1:8" x14ac:dyDescent="0.2">
      <c r="A352" s="81" t="s">
        <v>589</v>
      </c>
      <c r="B352" s="108" t="s">
        <v>590</v>
      </c>
      <c r="C352" s="139">
        <v>28</v>
      </c>
      <c r="D352" s="82" t="s">
        <v>121</v>
      </c>
      <c r="E352" s="63"/>
      <c r="F352" s="63"/>
      <c r="G352" s="114">
        <f t="shared" si="55"/>
        <v>0</v>
      </c>
      <c r="H352" s="6"/>
    </row>
    <row r="353" spans="1:8" x14ac:dyDescent="0.2">
      <c r="A353" s="81" t="s">
        <v>591</v>
      </c>
      <c r="B353" s="108" t="s">
        <v>592</v>
      </c>
      <c r="C353" s="139">
        <v>26</v>
      </c>
      <c r="D353" s="82" t="s">
        <v>121</v>
      </c>
      <c r="E353" s="63"/>
      <c r="F353" s="63"/>
      <c r="G353" s="114">
        <f t="shared" si="55"/>
        <v>0</v>
      </c>
      <c r="H353" s="6"/>
    </row>
    <row r="354" spans="1:8" x14ac:dyDescent="0.2">
      <c r="A354" s="81" t="s">
        <v>593</v>
      </c>
      <c r="B354" s="108" t="s">
        <v>594</v>
      </c>
      <c r="C354" s="139">
        <v>8</v>
      </c>
      <c r="D354" s="82" t="s">
        <v>121</v>
      </c>
      <c r="E354" s="63"/>
      <c r="F354" s="63"/>
      <c r="G354" s="114">
        <f t="shared" si="55"/>
        <v>0</v>
      </c>
      <c r="H354" s="6"/>
    </row>
    <row r="355" spans="1:8" x14ac:dyDescent="0.2">
      <c r="A355" s="81" t="s">
        <v>595</v>
      </c>
      <c r="B355" s="108" t="s">
        <v>596</v>
      </c>
      <c r="C355" s="139">
        <v>30</v>
      </c>
      <c r="D355" s="82" t="s">
        <v>71</v>
      </c>
      <c r="E355" s="63"/>
      <c r="F355" s="63"/>
      <c r="G355" s="114">
        <f t="shared" si="55"/>
        <v>0</v>
      </c>
      <c r="H355" s="6"/>
    </row>
    <row r="356" spans="1:8" x14ac:dyDescent="0.2">
      <c r="A356" s="81" t="s">
        <v>597</v>
      </c>
      <c r="B356" s="108" t="s">
        <v>598</v>
      </c>
      <c r="C356" s="139">
        <v>60</v>
      </c>
      <c r="D356" s="82" t="s">
        <v>121</v>
      </c>
      <c r="E356" s="63"/>
      <c r="F356" s="63"/>
      <c r="G356" s="114">
        <f t="shared" si="55"/>
        <v>0</v>
      </c>
      <c r="H356" s="6"/>
    </row>
    <row r="357" spans="1:8" x14ac:dyDescent="0.2">
      <c r="A357" s="81" t="s">
        <v>599</v>
      </c>
      <c r="B357" s="108" t="s">
        <v>600</v>
      </c>
      <c r="C357" s="135">
        <v>150</v>
      </c>
      <c r="D357" s="82" t="s">
        <v>121</v>
      </c>
      <c r="E357" s="116"/>
      <c r="F357" s="63"/>
      <c r="G357" s="114">
        <f t="shared" si="55"/>
        <v>0</v>
      </c>
      <c r="H357" s="6"/>
    </row>
    <row r="358" spans="1:8" x14ac:dyDescent="0.2">
      <c r="A358" s="81" t="s">
        <v>601</v>
      </c>
      <c r="B358" s="131" t="s">
        <v>144</v>
      </c>
      <c r="C358" s="135">
        <v>6</v>
      </c>
      <c r="D358" s="82" t="s">
        <v>71</v>
      </c>
      <c r="E358" s="116"/>
      <c r="F358" s="63"/>
      <c r="G358" s="114">
        <f t="shared" si="55"/>
        <v>0</v>
      </c>
      <c r="H358" s="6"/>
    </row>
    <row r="359" spans="1:8" x14ac:dyDescent="0.2">
      <c r="A359" s="81" t="s">
        <v>602</v>
      </c>
      <c r="B359" s="108" t="s">
        <v>149</v>
      </c>
      <c r="C359" s="135">
        <v>2</v>
      </c>
      <c r="D359" s="82" t="s">
        <v>121</v>
      </c>
      <c r="E359" s="116"/>
      <c r="F359" s="63"/>
      <c r="G359" s="114">
        <f t="shared" si="55"/>
        <v>0</v>
      </c>
      <c r="H359" s="6"/>
    </row>
    <row r="360" spans="1:8" x14ac:dyDescent="0.2">
      <c r="A360" s="81" t="s">
        <v>603</v>
      </c>
      <c r="B360" s="108" t="s">
        <v>146</v>
      </c>
      <c r="C360" s="135">
        <v>2</v>
      </c>
      <c r="D360" s="82" t="s">
        <v>121</v>
      </c>
      <c r="E360" s="116"/>
      <c r="F360" s="63"/>
      <c r="G360" s="114">
        <f t="shared" si="55"/>
        <v>0</v>
      </c>
      <c r="H360" s="6"/>
    </row>
    <row r="361" spans="1:8" x14ac:dyDescent="0.2">
      <c r="A361" s="81" t="s">
        <v>604</v>
      </c>
      <c r="B361" s="108" t="s">
        <v>165</v>
      </c>
      <c r="C361" s="135">
        <v>2</v>
      </c>
      <c r="D361" s="82" t="s">
        <v>121</v>
      </c>
      <c r="E361" s="116"/>
      <c r="F361" s="63"/>
      <c r="G361" s="114">
        <f t="shared" ref="G361:G379" si="56">SUM(E361:F361)*C361</f>
        <v>0</v>
      </c>
      <c r="H361" s="6"/>
    </row>
    <row r="362" spans="1:8" ht="38.25" x14ac:dyDescent="0.2">
      <c r="A362" s="81" t="s">
        <v>605</v>
      </c>
      <c r="B362" s="108" t="s">
        <v>765</v>
      </c>
      <c r="C362" s="135">
        <v>1</v>
      </c>
      <c r="D362" s="82" t="s">
        <v>121</v>
      </c>
      <c r="E362" s="116"/>
      <c r="F362" s="63"/>
      <c r="G362" s="114">
        <f t="shared" si="56"/>
        <v>0</v>
      </c>
      <c r="H362" s="6"/>
    </row>
    <row r="363" spans="1:8" ht="38.25" x14ac:dyDescent="0.2">
      <c r="A363" s="81" t="s">
        <v>606</v>
      </c>
      <c r="B363" s="108" t="s">
        <v>766</v>
      </c>
      <c r="C363" s="135">
        <v>1</v>
      </c>
      <c r="D363" s="82" t="s">
        <v>121</v>
      </c>
      <c r="E363" s="116"/>
      <c r="F363" s="63"/>
      <c r="G363" s="114">
        <f t="shared" si="56"/>
        <v>0</v>
      </c>
      <c r="H363" s="6"/>
    </row>
    <row r="364" spans="1:8" x14ac:dyDescent="0.2">
      <c r="A364" s="81" t="s">
        <v>607</v>
      </c>
      <c r="B364" s="108" t="s">
        <v>608</v>
      </c>
      <c r="C364" s="135">
        <v>5</v>
      </c>
      <c r="D364" s="82" t="s">
        <v>71</v>
      </c>
      <c r="E364" s="116"/>
      <c r="F364" s="63"/>
      <c r="G364" s="114">
        <f t="shared" si="56"/>
        <v>0</v>
      </c>
      <c r="H364" s="6"/>
    </row>
    <row r="365" spans="1:8" ht="25.5" x14ac:dyDescent="0.2">
      <c r="A365" s="81" t="s">
        <v>609</v>
      </c>
      <c r="B365" s="108" t="s">
        <v>610</v>
      </c>
      <c r="C365" s="135">
        <v>2</v>
      </c>
      <c r="D365" s="82" t="s">
        <v>121</v>
      </c>
      <c r="E365" s="116"/>
      <c r="F365" s="63"/>
      <c r="G365" s="114">
        <f t="shared" si="56"/>
        <v>0</v>
      </c>
      <c r="H365" s="6"/>
    </row>
    <row r="366" spans="1:8" x14ac:dyDescent="0.2">
      <c r="A366" s="81" t="s">
        <v>611</v>
      </c>
      <c r="B366" s="108" t="s">
        <v>612</v>
      </c>
      <c r="C366" s="135">
        <v>2</v>
      </c>
      <c r="D366" s="82" t="s">
        <v>121</v>
      </c>
      <c r="E366" s="116"/>
      <c r="F366" s="63"/>
      <c r="G366" s="114">
        <f>SUM(E366:F366)*C366</f>
        <v>0</v>
      </c>
      <c r="H366" s="6"/>
    </row>
    <row r="367" spans="1:8" x14ac:dyDescent="0.2">
      <c r="A367" s="81" t="s">
        <v>613</v>
      </c>
      <c r="B367" s="108" t="s">
        <v>614</v>
      </c>
      <c r="C367" s="135">
        <v>2</v>
      </c>
      <c r="D367" s="82" t="s">
        <v>121</v>
      </c>
      <c r="E367" s="116"/>
      <c r="F367" s="63"/>
      <c r="G367" s="114">
        <f t="shared" si="56"/>
        <v>0</v>
      </c>
      <c r="H367" s="6"/>
    </row>
    <row r="368" spans="1:8" x14ac:dyDescent="0.2">
      <c r="A368" s="81" t="s">
        <v>615</v>
      </c>
      <c r="B368" s="108" t="s">
        <v>616</v>
      </c>
      <c r="C368" s="135">
        <v>30</v>
      </c>
      <c r="D368" s="82" t="s">
        <v>71</v>
      </c>
      <c r="E368" s="116"/>
      <c r="F368" s="63"/>
      <c r="G368" s="114">
        <f t="shared" si="56"/>
        <v>0</v>
      </c>
      <c r="H368" s="6"/>
    </row>
    <row r="369" spans="1:8" ht="25.5" x14ac:dyDescent="0.2">
      <c r="A369" s="81" t="s">
        <v>617</v>
      </c>
      <c r="B369" s="108" t="s">
        <v>618</v>
      </c>
      <c r="C369" s="135">
        <v>14</v>
      </c>
      <c r="D369" s="82" t="s">
        <v>121</v>
      </c>
      <c r="E369" s="116"/>
      <c r="F369" s="63"/>
      <c r="G369" s="114">
        <f t="shared" si="56"/>
        <v>0</v>
      </c>
      <c r="H369" s="6"/>
    </row>
    <row r="370" spans="1:8" x14ac:dyDescent="0.2">
      <c r="A370" s="81" t="s">
        <v>619</v>
      </c>
      <c r="B370" s="108" t="s">
        <v>620</v>
      </c>
      <c r="C370" s="135">
        <v>20</v>
      </c>
      <c r="D370" s="82" t="s">
        <v>121</v>
      </c>
      <c r="E370" s="137" t="s">
        <v>220</v>
      </c>
      <c r="F370" s="63"/>
      <c r="G370" s="114">
        <f t="shared" si="56"/>
        <v>0</v>
      </c>
      <c r="H370" s="6"/>
    </row>
    <row r="371" spans="1:8" x14ac:dyDescent="0.2">
      <c r="A371" s="31">
        <v>2</v>
      </c>
      <c r="B371" s="32" t="s">
        <v>621</v>
      </c>
      <c r="C371" s="65"/>
      <c r="D371" s="68"/>
      <c r="E371" s="66"/>
      <c r="F371" s="62"/>
      <c r="G371" s="64"/>
    </row>
    <row r="372" spans="1:8" s="145" customFormat="1" ht="30" customHeight="1" x14ac:dyDescent="0.2">
      <c r="A372" s="150" t="s">
        <v>60</v>
      </c>
      <c r="B372" s="140" t="s">
        <v>622</v>
      </c>
      <c r="C372" s="146">
        <v>10</v>
      </c>
      <c r="D372" s="143" t="s">
        <v>121</v>
      </c>
      <c r="E372" s="147"/>
      <c r="F372" s="148"/>
      <c r="G372" s="149">
        <f t="shared" ref="G372" si="57">SUM(E372:F372)*C372</f>
        <v>0</v>
      </c>
    </row>
    <row r="373" spans="1:8" s="145" customFormat="1" ht="25.5" x14ac:dyDescent="0.2">
      <c r="A373" s="150" t="s">
        <v>61</v>
      </c>
      <c r="B373" s="140" t="s">
        <v>767</v>
      </c>
      <c r="C373" s="146">
        <v>5</v>
      </c>
      <c r="D373" s="143" t="s">
        <v>121</v>
      </c>
      <c r="E373" s="147"/>
      <c r="F373" s="148"/>
      <c r="G373" s="149">
        <f t="shared" ref="G373" si="58">SUM(E373:F373)*C373</f>
        <v>0</v>
      </c>
    </row>
    <row r="374" spans="1:8" s="145" customFormat="1" ht="25.5" x14ac:dyDescent="0.2">
      <c r="A374" s="150" t="s">
        <v>809</v>
      </c>
      <c r="B374" s="140" t="s">
        <v>623</v>
      </c>
      <c r="C374" s="146">
        <v>270</v>
      </c>
      <c r="D374" s="143" t="s">
        <v>71</v>
      </c>
      <c r="E374" s="147"/>
      <c r="F374" s="148"/>
      <c r="G374" s="149">
        <f>SUM(E374:F374)*C374</f>
        <v>0</v>
      </c>
    </row>
    <row r="375" spans="1:8" s="145" customFormat="1" x14ac:dyDescent="0.2">
      <c r="A375" s="150" t="s">
        <v>92</v>
      </c>
      <c r="B375" s="108" t="s">
        <v>892</v>
      </c>
      <c r="C375" s="146">
        <v>3</v>
      </c>
      <c r="D375" s="143" t="s">
        <v>121</v>
      </c>
      <c r="E375" s="147"/>
      <c r="F375" s="148"/>
      <c r="G375" s="149">
        <f t="shared" ref="G375" si="59">SUM(E375:F375)*C375</f>
        <v>0</v>
      </c>
    </row>
    <row r="376" spans="1:8" x14ac:dyDescent="0.2">
      <c r="A376" s="150" t="s">
        <v>93</v>
      </c>
      <c r="B376" s="108" t="s">
        <v>768</v>
      </c>
      <c r="C376" s="135">
        <v>1</v>
      </c>
      <c r="D376" s="82" t="s">
        <v>121</v>
      </c>
      <c r="E376" s="116"/>
      <c r="F376" s="63"/>
      <c r="G376" s="114">
        <f t="shared" ref="G376" si="60">SUM(E376:F376)*C376</f>
        <v>0</v>
      </c>
      <c r="H376" s="6"/>
    </row>
    <row r="377" spans="1:8" ht="25.5" x14ac:dyDescent="0.2">
      <c r="A377" s="150" t="s">
        <v>94</v>
      </c>
      <c r="B377" s="140" t="s">
        <v>563</v>
      </c>
      <c r="C377" s="135">
        <v>150</v>
      </c>
      <c r="D377" s="82" t="s">
        <v>71</v>
      </c>
      <c r="E377" s="116"/>
      <c r="F377" s="63"/>
      <c r="G377" s="114">
        <f>SUM(E377:F377)*C377</f>
        <v>0</v>
      </c>
      <c r="H377" s="6"/>
    </row>
    <row r="378" spans="1:8" s="145" customFormat="1" ht="15" customHeight="1" x14ac:dyDescent="0.2">
      <c r="A378" s="150" t="s">
        <v>95</v>
      </c>
      <c r="B378" s="140" t="s">
        <v>626</v>
      </c>
      <c r="C378" s="146">
        <v>1</v>
      </c>
      <c r="D378" s="143" t="s">
        <v>121</v>
      </c>
      <c r="E378" s="202" t="s">
        <v>220</v>
      </c>
      <c r="F378" s="148"/>
      <c r="G378" s="149">
        <f t="shared" ref="G378" si="61">SUM(E378:F378)*C378</f>
        <v>0</v>
      </c>
    </row>
    <row r="379" spans="1:8" s="145" customFormat="1" ht="25.5" x14ac:dyDescent="0.2">
      <c r="A379" s="150" t="s">
        <v>179</v>
      </c>
      <c r="B379" s="140" t="s">
        <v>627</v>
      </c>
      <c r="C379" s="146">
        <v>50</v>
      </c>
      <c r="D379" s="143" t="s">
        <v>121</v>
      </c>
      <c r="E379" s="202" t="s">
        <v>220</v>
      </c>
      <c r="F379" s="148"/>
      <c r="G379" s="149">
        <f t="shared" si="56"/>
        <v>0</v>
      </c>
    </row>
    <row r="380" spans="1:8" x14ac:dyDescent="0.2">
      <c r="A380" s="31">
        <v>3</v>
      </c>
      <c r="B380" s="32" t="s">
        <v>328</v>
      </c>
      <c r="C380" s="65"/>
      <c r="D380" s="68"/>
      <c r="E380" s="66"/>
      <c r="F380" s="62"/>
      <c r="G380" s="64"/>
    </row>
    <row r="381" spans="1:8" s="145" customFormat="1" ht="38.25" x14ac:dyDescent="0.2">
      <c r="A381" s="151" t="s">
        <v>72</v>
      </c>
      <c r="B381" s="152" t="s">
        <v>769</v>
      </c>
      <c r="C381" s="153">
        <v>1</v>
      </c>
      <c r="D381" s="143" t="s">
        <v>121</v>
      </c>
      <c r="E381" s="207"/>
      <c r="F381" s="207"/>
      <c r="G381" s="138">
        <f t="shared" ref="G381:G392" si="62">SUM(E381:F381)*C381</f>
        <v>0</v>
      </c>
    </row>
    <row r="382" spans="1:8" s="145" customFormat="1" ht="38.25" x14ac:dyDescent="0.2">
      <c r="A382" s="151" t="s">
        <v>96</v>
      </c>
      <c r="B382" s="152" t="s">
        <v>631</v>
      </c>
      <c r="C382" s="153">
        <v>1</v>
      </c>
      <c r="D382" s="143" t="s">
        <v>121</v>
      </c>
      <c r="E382" s="207"/>
      <c r="F382" s="207"/>
      <c r="G382" s="138">
        <f t="shared" si="62"/>
        <v>0</v>
      </c>
    </row>
    <row r="383" spans="1:8" s="145" customFormat="1" x14ac:dyDescent="0.2">
      <c r="A383" s="151" t="s">
        <v>97</v>
      </c>
      <c r="B383" s="154" t="s">
        <v>632</v>
      </c>
      <c r="C383" s="153">
        <v>1</v>
      </c>
      <c r="D383" s="143" t="s">
        <v>121</v>
      </c>
      <c r="E383" s="207"/>
      <c r="F383" s="207"/>
      <c r="G383" s="138">
        <f t="shared" si="62"/>
        <v>0</v>
      </c>
    </row>
    <row r="384" spans="1:8" x14ac:dyDescent="0.2">
      <c r="A384" s="151" t="s">
        <v>98</v>
      </c>
      <c r="B384" s="155" t="s">
        <v>633</v>
      </c>
      <c r="C384" s="156">
        <v>2</v>
      </c>
      <c r="D384" s="82" t="s">
        <v>121</v>
      </c>
      <c r="E384" s="171"/>
      <c r="F384" s="207"/>
      <c r="G384" s="138">
        <f t="shared" si="62"/>
        <v>0</v>
      </c>
    </row>
    <row r="385" spans="1:8" s="145" customFormat="1" x14ac:dyDescent="0.2">
      <c r="A385" s="151" t="s">
        <v>99</v>
      </c>
      <c r="B385" s="154" t="s">
        <v>634</v>
      </c>
      <c r="C385" s="153">
        <v>2</v>
      </c>
      <c r="D385" s="143" t="s">
        <v>121</v>
      </c>
      <c r="E385" s="207"/>
      <c r="F385" s="207"/>
      <c r="G385" s="138">
        <f t="shared" si="62"/>
        <v>0</v>
      </c>
    </row>
    <row r="386" spans="1:8" x14ac:dyDescent="0.2">
      <c r="A386" s="151" t="s">
        <v>100</v>
      </c>
      <c r="B386" s="155" t="s">
        <v>635</v>
      </c>
      <c r="C386" s="156">
        <v>1</v>
      </c>
      <c r="D386" s="82" t="s">
        <v>121</v>
      </c>
      <c r="E386" s="171"/>
      <c r="F386" s="171"/>
      <c r="G386" s="138">
        <f t="shared" si="62"/>
        <v>0</v>
      </c>
    </row>
    <row r="387" spans="1:8" x14ac:dyDescent="0.2">
      <c r="A387" s="151" t="s">
        <v>101</v>
      </c>
      <c r="B387" s="155" t="s">
        <v>636</v>
      </c>
      <c r="C387" s="156">
        <v>1</v>
      </c>
      <c r="D387" s="82" t="s">
        <v>121</v>
      </c>
      <c r="E387" s="171"/>
      <c r="F387" s="171"/>
      <c r="G387" s="138">
        <f t="shared" si="62"/>
        <v>0</v>
      </c>
    </row>
    <row r="388" spans="1:8" x14ac:dyDescent="0.2">
      <c r="A388" s="151" t="s">
        <v>102</v>
      </c>
      <c r="B388" s="155" t="s">
        <v>329</v>
      </c>
      <c r="C388" s="156">
        <v>7</v>
      </c>
      <c r="D388" s="82" t="s">
        <v>121</v>
      </c>
      <c r="E388" s="171"/>
      <c r="F388" s="171"/>
      <c r="G388" s="138">
        <f t="shared" si="62"/>
        <v>0</v>
      </c>
    </row>
    <row r="389" spans="1:8" x14ac:dyDescent="0.2">
      <c r="A389" s="151" t="s">
        <v>103</v>
      </c>
      <c r="B389" s="155" t="s">
        <v>330</v>
      </c>
      <c r="C389" s="156">
        <v>12</v>
      </c>
      <c r="D389" s="82" t="s">
        <v>121</v>
      </c>
      <c r="E389" s="171"/>
      <c r="F389" s="171"/>
      <c r="G389" s="138">
        <f t="shared" si="62"/>
        <v>0</v>
      </c>
    </row>
    <row r="390" spans="1:8" x14ac:dyDescent="0.2">
      <c r="A390" s="151" t="s">
        <v>104</v>
      </c>
      <c r="B390" s="155" t="s">
        <v>331</v>
      </c>
      <c r="C390" s="156">
        <v>42</v>
      </c>
      <c r="D390" s="82" t="s">
        <v>121</v>
      </c>
      <c r="E390" s="171"/>
      <c r="F390" s="171"/>
      <c r="G390" s="138">
        <f t="shared" si="62"/>
        <v>0</v>
      </c>
    </row>
    <row r="391" spans="1:8" x14ac:dyDescent="0.2">
      <c r="A391" s="151" t="s">
        <v>230</v>
      </c>
      <c r="B391" s="155" t="s">
        <v>332</v>
      </c>
      <c r="C391" s="156">
        <v>4</v>
      </c>
      <c r="D391" s="82" t="s">
        <v>121</v>
      </c>
      <c r="E391" s="171"/>
      <c r="F391" s="171"/>
      <c r="G391" s="138">
        <f t="shared" si="62"/>
        <v>0</v>
      </c>
      <c r="H391" s="6"/>
    </row>
    <row r="392" spans="1:8" ht="15" customHeight="1" x14ac:dyDescent="0.2">
      <c r="A392" s="151" t="s">
        <v>231</v>
      </c>
      <c r="B392" s="155" t="s">
        <v>637</v>
      </c>
      <c r="C392" s="156">
        <v>14</v>
      </c>
      <c r="D392" s="82" t="s">
        <v>121</v>
      </c>
      <c r="E392" s="171"/>
      <c r="F392" s="171"/>
      <c r="G392" s="138">
        <f t="shared" si="62"/>
        <v>0</v>
      </c>
    </row>
    <row r="393" spans="1:8" ht="25.5" x14ac:dyDescent="0.2">
      <c r="A393" s="151" t="s">
        <v>232</v>
      </c>
      <c r="B393" s="155" t="s">
        <v>638</v>
      </c>
      <c r="C393" s="156">
        <v>150</v>
      </c>
      <c r="D393" s="82" t="s">
        <v>71</v>
      </c>
      <c r="E393" s="171"/>
      <c r="F393" s="171"/>
      <c r="G393" s="138">
        <f>SUM(E393:F393)*C393</f>
        <v>0</v>
      </c>
      <c r="H393" s="6"/>
    </row>
    <row r="394" spans="1:8" ht="25.5" x14ac:dyDescent="0.2">
      <c r="A394" s="151" t="s">
        <v>233</v>
      </c>
      <c r="B394" s="155" t="s">
        <v>639</v>
      </c>
      <c r="C394" s="156">
        <v>100</v>
      </c>
      <c r="D394" s="82" t="s">
        <v>71</v>
      </c>
      <c r="E394" s="171"/>
      <c r="F394" s="171"/>
      <c r="G394" s="138">
        <f>SUM(E394:F394)*C394</f>
        <v>0</v>
      </c>
      <c r="H394" s="6"/>
    </row>
    <row r="395" spans="1:8" ht="25.5" x14ac:dyDescent="0.2">
      <c r="A395" s="151" t="s">
        <v>234</v>
      </c>
      <c r="B395" s="155" t="s">
        <v>640</v>
      </c>
      <c r="C395" s="156">
        <v>30</v>
      </c>
      <c r="D395" s="82" t="s">
        <v>71</v>
      </c>
      <c r="E395" s="171"/>
      <c r="F395" s="171"/>
      <c r="G395" s="138">
        <f t="shared" ref="G395:G397" si="63">SUM(E395:F395)*C395</f>
        <v>0</v>
      </c>
      <c r="H395" s="6"/>
    </row>
    <row r="396" spans="1:8" s="145" customFormat="1" ht="25.5" x14ac:dyDescent="0.2">
      <c r="A396" s="151" t="s">
        <v>235</v>
      </c>
      <c r="B396" s="154" t="s">
        <v>794</v>
      </c>
      <c r="C396" s="153">
        <v>500</v>
      </c>
      <c r="D396" s="157" t="s">
        <v>71</v>
      </c>
      <c r="E396" s="207"/>
      <c r="F396" s="207"/>
      <c r="G396" s="138">
        <f t="shared" si="63"/>
        <v>0</v>
      </c>
    </row>
    <row r="397" spans="1:8" ht="25.5" x14ac:dyDescent="0.2">
      <c r="A397" s="151" t="s">
        <v>236</v>
      </c>
      <c r="B397" s="155" t="s">
        <v>641</v>
      </c>
      <c r="C397" s="156">
        <v>50</v>
      </c>
      <c r="D397" s="82" t="s">
        <v>71</v>
      </c>
      <c r="E397" s="171"/>
      <c r="F397" s="171"/>
      <c r="G397" s="138">
        <f t="shared" si="63"/>
        <v>0</v>
      </c>
      <c r="H397" s="6"/>
    </row>
    <row r="398" spans="1:8" s="145" customFormat="1" ht="25.5" x14ac:dyDescent="0.2">
      <c r="A398" s="151" t="s">
        <v>908</v>
      </c>
      <c r="B398" s="140" t="s">
        <v>770</v>
      </c>
      <c r="C398" s="158">
        <v>1200</v>
      </c>
      <c r="D398" s="143" t="s">
        <v>156</v>
      </c>
      <c r="E398" s="147"/>
      <c r="F398" s="148"/>
      <c r="G398" s="149">
        <f t="shared" ref="G398:G399" si="64">SUM(E398,F398)*C398</f>
        <v>0</v>
      </c>
    </row>
    <row r="399" spans="1:8" s="145" customFormat="1" ht="25.5" x14ac:dyDescent="0.2">
      <c r="A399" s="151" t="s">
        <v>909</v>
      </c>
      <c r="B399" s="154" t="s">
        <v>795</v>
      </c>
      <c r="C399" s="158">
        <v>1100</v>
      </c>
      <c r="D399" s="157" t="s">
        <v>71</v>
      </c>
      <c r="E399" s="207"/>
      <c r="F399" s="207"/>
      <c r="G399" s="149">
        <f t="shared" si="64"/>
        <v>0</v>
      </c>
    </row>
    <row r="400" spans="1:8" s="145" customFormat="1" x14ac:dyDescent="0.2">
      <c r="A400" s="151" t="s">
        <v>910</v>
      </c>
      <c r="B400" s="154" t="s">
        <v>642</v>
      </c>
      <c r="C400" s="153">
        <v>50</v>
      </c>
      <c r="D400" s="157" t="s">
        <v>71</v>
      </c>
      <c r="E400" s="207"/>
      <c r="F400" s="207"/>
      <c r="G400" s="144">
        <f t="shared" ref="G400" si="65">SUM(E400:F400)*C400</f>
        <v>0</v>
      </c>
    </row>
    <row r="401" spans="1:8" ht="38.25" x14ac:dyDescent="0.2">
      <c r="A401" s="151" t="s">
        <v>911</v>
      </c>
      <c r="B401" s="159" t="s">
        <v>771</v>
      </c>
      <c r="C401" s="156">
        <v>1</v>
      </c>
      <c r="D401" s="82" t="s">
        <v>121</v>
      </c>
      <c r="E401" s="171"/>
      <c r="F401" s="171"/>
      <c r="G401" s="138">
        <f>SUM(E401:F401)*C401</f>
        <v>0</v>
      </c>
    </row>
    <row r="402" spans="1:8" x14ac:dyDescent="0.2">
      <c r="A402" s="151" t="s">
        <v>912</v>
      </c>
      <c r="B402" s="155" t="s">
        <v>643</v>
      </c>
      <c r="C402" s="156"/>
      <c r="D402" s="82"/>
      <c r="E402" s="170"/>
      <c r="F402" s="170"/>
      <c r="G402" s="138"/>
    </row>
    <row r="403" spans="1:8" x14ac:dyDescent="0.2">
      <c r="A403" s="160" t="s">
        <v>913</v>
      </c>
      <c r="B403" s="155" t="s">
        <v>644</v>
      </c>
      <c r="C403" s="156">
        <v>1</v>
      </c>
      <c r="D403" s="82" t="s">
        <v>121</v>
      </c>
      <c r="E403" s="171"/>
      <c r="F403" s="171"/>
      <c r="G403" s="138">
        <f t="shared" ref="G403:G414" si="66">SUM(E403:F403)*C403</f>
        <v>0</v>
      </c>
    </row>
    <row r="404" spans="1:8" x14ac:dyDescent="0.2">
      <c r="A404" s="160" t="s">
        <v>914</v>
      </c>
      <c r="B404" s="155" t="s">
        <v>645</v>
      </c>
      <c r="C404" s="156">
        <v>2</v>
      </c>
      <c r="D404" s="82" t="s">
        <v>121</v>
      </c>
      <c r="E404" s="171"/>
      <c r="F404" s="171"/>
      <c r="G404" s="138">
        <f t="shared" si="66"/>
        <v>0</v>
      </c>
    </row>
    <row r="405" spans="1:8" x14ac:dyDescent="0.2">
      <c r="A405" s="160" t="s">
        <v>915</v>
      </c>
      <c r="B405" s="155" t="s">
        <v>646</v>
      </c>
      <c r="C405" s="156">
        <v>1</v>
      </c>
      <c r="D405" s="82" t="s">
        <v>121</v>
      </c>
      <c r="E405" s="171"/>
      <c r="F405" s="171"/>
      <c r="G405" s="138">
        <f t="shared" si="66"/>
        <v>0</v>
      </c>
    </row>
    <row r="406" spans="1:8" x14ac:dyDescent="0.2">
      <c r="A406" s="160" t="s">
        <v>916</v>
      </c>
      <c r="B406" s="155" t="s">
        <v>329</v>
      </c>
      <c r="C406" s="156">
        <v>1</v>
      </c>
      <c r="D406" s="82" t="s">
        <v>121</v>
      </c>
      <c r="E406" s="171"/>
      <c r="F406" s="171"/>
      <c r="G406" s="138">
        <f t="shared" si="66"/>
        <v>0</v>
      </c>
      <c r="H406" s="6"/>
    </row>
    <row r="407" spans="1:8" ht="25.5" x14ac:dyDescent="0.2">
      <c r="A407" s="160" t="s">
        <v>917</v>
      </c>
      <c r="B407" s="155" t="s">
        <v>772</v>
      </c>
      <c r="C407" s="156">
        <v>100</v>
      </c>
      <c r="D407" s="82" t="s">
        <v>71</v>
      </c>
      <c r="E407" s="171"/>
      <c r="F407" s="171"/>
      <c r="G407" s="138">
        <f>SUM(E407:F407)*C407</f>
        <v>0</v>
      </c>
      <c r="H407" s="6"/>
    </row>
    <row r="408" spans="1:8" x14ac:dyDescent="0.2">
      <c r="A408" s="160" t="s">
        <v>918</v>
      </c>
      <c r="B408" s="188" t="s">
        <v>957</v>
      </c>
      <c r="C408" s="156">
        <v>1</v>
      </c>
      <c r="D408" s="82" t="s">
        <v>121</v>
      </c>
      <c r="E408" s="171"/>
      <c r="F408" s="171"/>
      <c r="G408" s="138">
        <f>SUM(E408:F408)*C408</f>
        <v>0</v>
      </c>
      <c r="H408" s="6"/>
    </row>
    <row r="409" spans="1:8" x14ac:dyDescent="0.2">
      <c r="A409" s="160" t="s">
        <v>919</v>
      </c>
      <c r="B409" s="155" t="s">
        <v>647</v>
      </c>
      <c r="C409" s="156">
        <v>1</v>
      </c>
      <c r="D409" s="82" t="s">
        <v>121</v>
      </c>
      <c r="E409" s="171"/>
      <c r="F409" s="171"/>
      <c r="G409" s="138">
        <f>SUM(E409:F409)*C409</f>
        <v>0</v>
      </c>
      <c r="H409" s="6"/>
    </row>
    <row r="410" spans="1:8" x14ac:dyDescent="0.2">
      <c r="A410" s="160" t="s">
        <v>920</v>
      </c>
      <c r="B410" s="155" t="s">
        <v>648</v>
      </c>
      <c r="C410" s="156">
        <v>1</v>
      </c>
      <c r="D410" s="82" t="s">
        <v>121</v>
      </c>
      <c r="E410" s="171"/>
      <c r="F410" s="171"/>
      <c r="G410" s="138">
        <f t="shared" ref="G410" si="67">SUM(E410:F410)*C410</f>
        <v>0</v>
      </c>
      <c r="H410" s="6"/>
    </row>
    <row r="411" spans="1:8" x14ac:dyDescent="0.2">
      <c r="A411" s="160" t="s">
        <v>921</v>
      </c>
      <c r="B411" s="155" t="s">
        <v>649</v>
      </c>
      <c r="C411" s="156">
        <v>3</v>
      </c>
      <c r="D411" s="82" t="s">
        <v>121</v>
      </c>
      <c r="E411" s="171"/>
      <c r="F411" s="171"/>
      <c r="G411" s="138">
        <f>(SUM(E411,F411)*C411)</f>
        <v>0</v>
      </c>
      <c r="H411" s="6"/>
    </row>
    <row r="412" spans="1:8" ht="25.5" x14ac:dyDescent="0.2">
      <c r="A412" s="160" t="s">
        <v>922</v>
      </c>
      <c r="B412" s="155" t="s">
        <v>773</v>
      </c>
      <c r="C412" s="156">
        <v>350</v>
      </c>
      <c r="D412" s="82" t="s">
        <v>71</v>
      </c>
      <c r="E412" s="171"/>
      <c r="F412" s="171"/>
      <c r="G412" s="138">
        <f>SUM(E412:F412)*C412</f>
        <v>0</v>
      </c>
      <c r="H412" s="6"/>
    </row>
    <row r="413" spans="1:8" ht="25.5" x14ac:dyDescent="0.2">
      <c r="A413" s="160" t="s">
        <v>923</v>
      </c>
      <c r="B413" s="155" t="s">
        <v>639</v>
      </c>
      <c r="C413" s="156">
        <v>100</v>
      </c>
      <c r="D413" s="82" t="s">
        <v>71</v>
      </c>
      <c r="E413" s="171"/>
      <c r="F413" s="171"/>
      <c r="G413" s="138">
        <f>SUM(E413:F413)*C413</f>
        <v>0</v>
      </c>
      <c r="H413" s="6"/>
    </row>
    <row r="414" spans="1:8" ht="25.5" x14ac:dyDescent="0.2">
      <c r="A414" s="160" t="s">
        <v>924</v>
      </c>
      <c r="B414" s="155" t="s">
        <v>650</v>
      </c>
      <c r="C414" s="156">
        <v>1</v>
      </c>
      <c r="D414" s="82" t="s">
        <v>121</v>
      </c>
      <c r="E414" s="171"/>
      <c r="F414" s="171"/>
      <c r="G414" s="138">
        <f t="shared" si="66"/>
        <v>0</v>
      </c>
      <c r="H414" s="6"/>
    </row>
    <row r="415" spans="1:8" ht="25.5" x14ac:dyDescent="0.2">
      <c r="A415" s="160" t="s">
        <v>925</v>
      </c>
      <c r="B415" s="155" t="s">
        <v>651</v>
      </c>
      <c r="C415" s="156">
        <v>3</v>
      </c>
      <c r="D415" s="82" t="s">
        <v>121</v>
      </c>
      <c r="E415" s="171"/>
      <c r="F415" s="171"/>
      <c r="G415" s="138">
        <f t="shared" ref="G415:G418" si="68">SUM(E415:F415)*C415</f>
        <v>0</v>
      </c>
      <c r="H415" s="6"/>
    </row>
    <row r="416" spans="1:8" ht="25.5" x14ac:dyDescent="0.2">
      <c r="A416" s="160" t="s">
        <v>926</v>
      </c>
      <c r="B416" s="155" t="s">
        <v>652</v>
      </c>
      <c r="C416" s="156">
        <v>3</v>
      </c>
      <c r="D416" s="82" t="s">
        <v>121</v>
      </c>
      <c r="E416" s="171"/>
      <c r="F416" s="171"/>
      <c r="G416" s="138">
        <f t="shared" si="68"/>
        <v>0</v>
      </c>
      <c r="H416" s="6"/>
    </row>
    <row r="417" spans="1:8" ht="25.5" x14ac:dyDescent="0.2">
      <c r="A417" s="160" t="s">
        <v>927</v>
      </c>
      <c r="B417" s="155" t="s">
        <v>653</v>
      </c>
      <c r="C417" s="156">
        <v>8</v>
      </c>
      <c r="D417" s="82" t="s">
        <v>121</v>
      </c>
      <c r="E417" s="171"/>
      <c r="F417" s="171"/>
      <c r="G417" s="138">
        <f t="shared" si="68"/>
        <v>0</v>
      </c>
      <c r="H417" s="6"/>
    </row>
    <row r="418" spans="1:8" ht="25.5" x14ac:dyDescent="0.2">
      <c r="A418" s="160" t="s">
        <v>928</v>
      </c>
      <c r="B418" s="155" t="s">
        <v>654</v>
      </c>
      <c r="C418" s="156">
        <v>6</v>
      </c>
      <c r="D418" s="82" t="s">
        <v>121</v>
      </c>
      <c r="E418" s="171"/>
      <c r="F418" s="171"/>
      <c r="G418" s="138">
        <f t="shared" si="68"/>
        <v>0</v>
      </c>
      <c r="H418" s="6"/>
    </row>
    <row r="419" spans="1:8" x14ac:dyDescent="0.2">
      <c r="A419" s="31">
        <v>4</v>
      </c>
      <c r="B419" s="32" t="s">
        <v>655</v>
      </c>
      <c r="C419" s="65"/>
      <c r="D419" s="68"/>
      <c r="E419" s="66"/>
      <c r="F419" s="62"/>
      <c r="G419" s="64"/>
    </row>
    <row r="420" spans="1:8" ht="41.25" customHeight="1" x14ac:dyDescent="0.2">
      <c r="A420" s="81" t="s">
        <v>62</v>
      </c>
      <c r="B420" s="108" t="s">
        <v>656</v>
      </c>
      <c r="C420" s="135">
        <v>11</v>
      </c>
      <c r="D420" s="82" t="s">
        <v>121</v>
      </c>
      <c r="E420" s="116"/>
      <c r="F420" s="63"/>
      <c r="G420" s="114">
        <f t="shared" ref="G420:G425" si="69">SUM(E420:F420)*C420</f>
        <v>0</v>
      </c>
      <c r="H420" s="6"/>
    </row>
    <row r="421" spans="1:8" x14ac:dyDescent="0.2">
      <c r="A421" s="81" t="s">
        <v>63</v>
      </c>
      <c r="B421" s="108" t="s">
        <v>657</v>
      </c>
      <c r="C421" s="135">
        <v>11</v>
      </c>
      <c r="D421" s="82" t="s">
        <v>121</v>
      </c>
      <c r="E421" s="116"/>
      <c r="F421" s="63"/>
      <c r="G421" s="114">
        <f t="shared" si="69"/>
        <v>0</v>
      </c>
      <c r="H421" s="6"/>
    </row>
    <row r="422" spans="1:8" x14ac:dyDescent="0.2">
      <c r="A422" s="81" t="s">
        <v>150</v>
      </c>
      <c r="B422" s="108" t="s">
        <v>658</v>
      </c>
      <c r="C422" s="135">
        <v>10</v>
      </c>
      <c r="D422" s="82" t="s">
        <v>105</v>
      </c>
      <c r="E422" s="116"/>
      <c r="F422" s="63"/>
      <c r="G422" s="114">
        <f t="shared" si="69"/>
        <v>0</v>
      </c>
      <c r="H422" s="6"/>
    </row>
    <row r="423" spans="1:8" x14ac:dyDescent="0.2">
      <c r="A423" s="81" t="s">
        <v>151</v>
      </c>
      <c r="B423" s="108" t="s">
        <v>659</v>
      </c>
      <c r="C423" s="135">
        <v>1</v>
      </c>
      <c r="D423" s="82" t="s">
        <v>105</v>
      </c>
      <c r="E423" s="116"/>
      <c r="F423" s="63"/>
      <c r="G423" s="114">
        <f t="shared" si="69"/>
        <v>0</v>
      </c>
      <c r="H423" s="6"/>
    </row>
    <row r="424" spans="1:8" x14ac:dyDescent="0.2">
      <c r="A424" s="81" t="s">
        <v>152</v>
      </c>
      <c r="B424" s="108" t="s">
        <v>660</v>
      </c>
      <c r="C424" s="135">
        <v>11</v>
      </c>
      <c r="D424" s="82" t="s">
        <v>105</v>
      </c>
      <c r="E424" s="116"/>
      <c r="F424" s="63"/>
      <c r="G424" s="114">
        <f t="shared" si="69"/>
        <v>0</v>
      </c>
      <c r="H424" s="6"/>
    </row>
    <row r="425" spans="1:8" x14ac:dyDescent="0.2">
      <c r="A425" s="81" t="s">
        <v>153</v>
      </c>
      <c r="B425" s="108" t="s">
        <v>661</v>
      </c>
      <c r="C425" s="135">
        <v>11</v>
      </c>
      <c r="D425" s="82" t="s">
        <v>121</v>
      </c>
      <c r="E425" s="116"/>
      <c r="F425" s="63"/>
      <c r="G425" s="114">
        <f t="shared" si="69"/>
        <v>0</v>
      </c>
      <c r="H425" s="6"/>
    </row>
    <row r="426" spans="1:8" ht="25.5" x14ac:dyDescent="0.2">
      <c r="A426" s="31">
        <v>5</v>
      </c>
      <c r="B426" s="32" t="s">
        <v>662</v>
      </c>
      <c r="C426" s="65"/>
      <c r="D426" s="68"/>
      <c r="E426" s="66"/>
      <c r="F426" s="62"/>
      <c r="G426" s="64"/>
    </row>
    <row r="427" spans="1:8" ht="25.5" x14ac:dyDescent="0.2">
      <c r="A427" s="81" t="s">
        <v>34</v>
      </c>
      <c r="B427" s="108" t="s">
        <v>623</v>
      </c>
      <c r="C427" s="135">
        <v>200</v>
      </c>
      <c r="D427" s="82" t="s">
        <v>71</v>
      </c>
      <c r="E427" s="116"/>
      <c r="F427" s="63"/>
      <c r="G427" s="114">
        <f>SUM(E427:F427)*C427</f>
        <v>0</v>
      </c>
      <c r="H427" s="6"/>
    </row>
    <row r="428" spans="1:8" x14ac:dyDescent="0.2">
      <c r="A428" s="81" t="s">
        <v>36</v>
      </c>
      <c r="B428" s="108" t="s">
        <v>663</v>
      </c>
      <c r="C428" s="135">
        <v>1</v>
      </c>
      <c r="D428" s="82" t="s">
        <v>121</v>
      </c>
      <c r="E428" s="116"/>
      <c r="F428" s="63"/>
      <c r="G428" s="114">
        <f t="shared" ref="G428:G435" si="70">SUM(E428:F428)*C428</f>
        <v>0</v>
      </c>
      <c r="H428" s="6"/>
    </row>
    <row r="429" spans="1:8" x14ac:dyDescent="0.2">
      <c r="A429" s="81" t="s">
        <v>38</v>
      </c>
      <c r="B429" s="108" t="s">
        <v>664</v>
      </c>
      <c r="C429" s="135">
        <v>6</v>
      </c>
      <c r="D429" s="82" t="s">
        <v>71</v>
      </c>
      <c r="E429" s="116"/>
      <c r="F429" s="63"/>
      <c r="G429" s="114">
        <f t="shared" si="70"/>
        <v>0</v>
      </c>
      <c r="H429" s="6"/>
    </row>
    <row r="430" spans="1:8" ht="25.5" x14ac:dyDescent="0.2">
      <c r="A430" s="81" t="s">
        <v>40</v>
      </c>
      <c r="B430" s="108" t="s">
        <v>665</v>
      </c>
      <c r="C430" s="135">
        <v>2</v>
      </c>
      <c r="D430" s="82" t="s">
        <v>121</v>
      </c>
      <c r="E430" s="116"/>
      <c r="F430" s="63"/>
      <c r="G430" s="114">
        <f t="shared" si="70"/>
        <v>0</v>
      </c>
      <c r="H430" s="6"/>
    </row>
    <row r="431" spans="1:8" x14ac:dyDescent="0.2">
      <c r="A431" s="81" t="s">
        <v>124</v>
      </c>
      <c r="B431" s="108" t="s">
        <v>612</v>
      </c>
      <c r="C431" s="135">
        <v>2</v>
      </c>
      <c r="D431" s="82" t="s">
        <v>121</v>
      </c>
      <c r="E431" s="116"/>
      <c r="F431" s="63"/>
      <c r="G431" s="114">
        <f>SUM(E431:F431)*C431</f>
        <v>0</v>
      </c>
      <c r="H431" s="6"/>
    </row>
    <row r="432" spans="1:8" x14ac:dyDescent="0.2">
      <c r="A432" s="81" t="s">
        <v>168</v>
      </c>
      <c r="B432" s="108" t="s">
        <v>666</v>
      </c>
      <c r="C432" s="135">
        <v>2</v>
      </c>
      <c r="D432" s="82" t="s">
        <v>121</v>
      </c>
      <c r="E432" s="116"/>
      <c r="F432" s="63"/>
      <c r="G432" s="114">
        <f t="shared" si="70"/>
        <v>0</v>
      </c>
      <c r="H432" s="6"/>
    </row>
    <row r="433" spans="1:8" x14ac:dyDescent="0.2">
      <c r="A433" s="81" t="s">
        <v>929</v>
      </c>
      <c r="B433" s="108" t="s">
        <v>667</v>
      </c>
      <c r="C433" s="135">
        <v>20</v>
      </c>
      <c r="D433" s="82" t="s">
        <v>71</v>
      </c>
      <c r="E433" s="116"/>
      <c r="F433" s="63"/>
      <c r="G433" s="114">
        <f t="shared" si="70"/>
        <v>0</v>
      </c>
      <c r="H433" s="6"/>
    </row>
    <row r="434" spans="1:8" x14ac:dyDescent="0.2">
      <c r="A434" s="81" t="s">
        <v>930</v>
      </c>
      <c r="B434" s="108" t="s">
        <v>668</v>
      </c>
      <c r="C434" s="135">
        <v>8</v>
      </c>
      <c r="D434" s="82" t="s">
        <v>121</v>
      </c>
      <c r="E434" s="116"/>
      <c r="F434" s="63"/>
      <c r="G434" s="114">
        <f t="shared" ref="G434" si="71">SUM(E434,F434)*C434</f>
        <v>0</v>
      </c>
      <c r="H434" s="6"/>
    </row>
    <row r="435" spans="1:8" ht="25.5" x14ac:dyDescent="0.2">
      <c r="A435" s="81" t="s">
        <v>931</v>
      </c>
      <c r="B435" s="108" t="s">
        <v>669</v>
      </c>
      <c r="C435" s="135">
        <v>3</v>
      </c>
      <c r="D435" s="82" t="s">
        <v>121</v>
      </c>
      <c r="E435" s="116"/>
      <c r="F435" s="63"/>
      <c r="G435" s="114">
        <f t="shared" si="70"/>
        <v>0</v>
      </c>
      <c r="H435" s="6"/>
    </row>
    <row r="436" spans="1:8" x14ac:dyDescent="0.2">
      <c r="A436" s="31">
        <v>6</v>
      </c>
      <c r="B436" s="32" t="s">
        <v>670</v>
      </c>
      <c r="C436" s="65"/>
      <c r="D436" s="68"/>
      <c r="E436" s="66"/>
      <c r="F436" s="62"/>
      <c r="G436" s="64"/>
    </row>
    <row r="437" spans="1:8" ht="25.5" x14ac:dyDescent="0.2">
      <c r="A437" s="81" t="s">
        <v>73</v>
      </c>
      <c r="B437" s="108" t="s">
        <v>623</v>
      </c>
      <c r="C437" s="135">
        <v>300</v>
      </c>
      <c r="D437" s="82" t="s">
        <v>71</v>
      </c>
      <c r="E437" s="116"/>
      <c r="F437" s="63"/>
      <c r="G437" s="114">
        <f>SUM(E437:F437)*C437</f>
        <v>0</v>
      </c>
      <c r="H437" s="6"/>
    </row>
    <row r="438" spans="1:8" ht="25.5" x14ac:dyDescent="0.2">
      <c r="A438" s="81" t="s">
        <v>141</v>
      </c>
      <c r="B438" s="108" t="s">
        <v>671</v>
      </c>
      <c r="C438" s="135">
        <v>200</v>
      </c>
      <c r="D438" s="82" t="s">
        <v>71</v>
      </c>
      <c r="E438" s="116"/>
      <c r="F438" s="63"/>
      <c r="G438" s="114">
        <f>SUM(E438,F438)*C438</f>
        <v>0</v>
      </c>
      <c r="H438" s="6"/>
    </row>
    <row r="439" spans="1:8" x14ac:dyDescent="0.2">
      <c r="A439" s="81" t="s">
        <v>125</v>
      </c>
      <c r="B439" s="108" t="s">
        <v>144</v>
      </c>
      <c r="C439" s="135">
        <v>12</v>
      </c>
      <c r="D439" s="82" t="s">
        <v>71</v>
      </c>
      <c r="E439" s="116"/>
      <c r="F439" s="63"/>
      <c r="G439" s="114">
        <f t="shared" ref="G439:G446" si="72">SUM(E439:F439)*C439</f>
        <v>0</v>
      </c>
      <c r="H439" s="6"/>
    </row>
    <row r="440" spans="1:8" x14ac:dyDescent="0.2">
      <c r="A440" s="81" t="s">
        <v>169</v>
      </c>
      <c r="B440" s="108" t="s">
        <v>149</v>
      </c>
      <c r="C440" s="135">
        <v>3</v>
      </c>
      <c r="D440" s="82" t="s">
        <v>121</v>
      </c>
      <c r="E440" s="116"/>
      <c r="F440" s="63"/>
      <c r="G440" s="114">
        <f t="shared" si="72"/>
        <v>0</v>
      </c>
      <c r="H440" s="6"/>
    </row>
    <row r="441" spans="1:8" x14ac:dyDescent="0.2">
      <c r="A441" s="81" t="s">
        <v>170</v>
      </c>
      <c r="B441" s="108" t="s">
        <v>146</v>
      </c>
      <c r="C441" s="135">
        <v>5</v>
      </c>
      <c r="D441" s="82" t="s">
        <v>121</v>
      </c>
      <c r="E441" s="116"/>
      <c r="F441" s="63"/>
      <c r="G441" s="114">
        <f t="shared" si="72"/>
        <v>0</v>
      </c>
      <c r="H441" s="6"/>
    </row>
    <row r="442" spans="1:8" x14ac:dyDescent="0.2">
      <c r="A442" s="81" t="s">
        <v>243</v>
      </c>
      <c r="B442" s="108" t="s">
        <v>165</v>
      </c>
      <c r="C442" s="135">
        <v>4</v>
      </c>
      <c r="D442" s="82" t="s">
        <v>121</v>
      </c>
      <c r="E442" s="116"/>
      <c r="F442" s="63"/>
      <c r="G442" s="114">
        <f t="shared" si="72"/>
        <v>0</v>
      </c>
      <c r="H442" s="6"/>
    </row>
    <row r="443" spans="1:8" x14ac:dyDescent="0.2">
      <c r="A443" s="81" t="s">
        <v>171</v>
      </c>
      <c r="B443" s="108" t="s">
        <v>333</v>
      </c>
      <c r="C443" s="135">
        <v>4</v>
      </c>
      <c r="D443" s="82" t="s">
        <v>672</v>
      </c>
      <c r="E443" s="116"/>
      <c r="F443" s="63"/>
      <c r="G443" s="114">
        <f>SUM(E443:F443)*C443</f>
        <v>0</v>
      </c>
      <c r="H443" s="6"/>
    </row>
    <row r="444" spans="1:8" ht="25.5" x14ac:dyDescent="0.2">
      <c r="A444" s="81" t="s">
        <v>172</v>
      </c>
      <c r="B444" s="108" t="s">
        <v>796</v>
      </c>
      <c r="C444" s="135">
        <v>6</v>
      </c>
      <c r="D444" s="82" t="s">
        <v>71</v>
      </c>
      <c r="E444" s="116"/>
      <c r="F444" s="63"/>
      <c r="G444" s="114">
        <f>SUM(E444:F444)*C444</f>
        <v>0</v>
      </c>
      <c r="H444" s="6"/>
    </row>
    <row r="445" spans="1:8" ht="38.25" x14ac:dyDescent="0.2">
      <c r="A445" s="81" t="s">
        <v>173</v>
      </c>
      <c r="B445" s="108" t="s">
        <v>765</v>
      </c>
      <c r="C445" s="135">
        <v>2</v>
      </c>
      <c r="D445" s="82" t="s">
        <v>121</v>
      </c>
      <c r="E445" s="116"/>
      <c r="F445" s="63"/>
      <c r="G445" s="114">
        <f t="shared" si="72"/>
        <v>0</v>
      </c>
      <c r="H445" s="6"/>
    </row>
    <row r="446" spans="1:8" ht="38.25" x14ac:dyDescent="0.2">
      <c r="A446" s="81" t="s">
        <v>838</v>
      </c>
      <c r="B446" s="108" t="s">
        <v>766</v>
      </c>
      <c r="C446" s="135">
        <v>2</v>
      </c>
      <c r="D446" s="82" t="s">
        <v>121</v>
      </c>
      <c r="E446" s="116"/>
      <c r="F446" s="63"/>
      <c r="G446" s="114">
        <f t="shared" si="72"/>
        <v>0</v>
      </c>
      <c r="H446" s="6"/>
    </row>
    <row r="447" spans="1:8" x14ac:dyDescent="0.2">
      <c r="A447" s="81" t="s">
        <v>839</v>
      </c>
      <c r="B447" s="108" t="s">
        <v>673</v>
      </c>
      <c r="C447" s="135">
        <v>3</v>
      </c>
      <c r="D447" s="82" t="s">
        <v>121</v>
      </c>
      <c r="E447" s="116"/>
      <c r="F447" s="137" t="s">
        <v>220</v>
      </c>
      <c r="G447" s="114">
        <f t="shared" ref="G447" si="73">SUM(E447:F447)*C447</f>
        <v>0</v>
      </c>
      <c r="H447" s="6"/>
    </row>
    <row r="448" spans="1:8" x14ac:dyDescent="0.2">
      <c r="A448" s="81" t="s">
        <v>840</v>
      </c>
      <c r="B448" s="108" t="s">
        <v>674</v>
      </c>
      <c r="C448" s="135">
        <v>2</v>
      </c>
      <c r="D448" s="82" t="s">
        <v>71</v>
      </c>
      <c r="E448" s="116"/>
      <c r="F448" s="63"/>
      <c r="G448" s="114">
        <f>SUM(E448:F448)*C448</f>
        <v>0</v>
      </c>
      <c r="H448" s="6"/>
    </row>
    <row r="449" spans="1:8" x14ac:dyDescent="0.2">
      <c r="A449" s="31">
        <v>7</v>
      </c>
      <c r="B449" s="32" t="s">
        <v>675</v>
      </c>
      <c r="C449" s="65"/>
      <c r="D449" s="68"/>
      <c r="E449" s="66"/>
      <c r="F449" s="62"/>
      <c r="G449" s="64"/>
    </row>
    <row r="450" spans="1:8" ht="25.5" x14ac:dyDescent="0.2">
      <c r="A450" s="81" t="s">
        <v>74</v>
      </c>
      <c r="B450" s="108" t="s">
        <v>624</v>
      </c>
      <c r="C450" s="135">
        <v>20</v>
      </c>
      <c r="D450" s="82" t="s">
        <v>71</v>
      </c>
      <c r="E450" s="116"/>
      <c r="F450" s="63"/>
      <c r="G450" s="114">
        <f>SUM(E450,F450)*C450</f>
        <v>0</v>
      </c>
      <c r="H450" s="6"/>
    </row>
    <row r="451" spans="1:8" ht="25.5" x14ac:dyDescent="0.2">
      <c r="A451" s="81" t="s">
        <v>75</v>
      </c>
      <c r="B451" s="108" t="s">
        <v>625</v>
      </c>
      <c r="C451" s="135">
        <v>8</v>
      </c>
      <c r="D451" s="82" t="s">
        <v>121</v>
      </c>
      <c r="E451" s="116"/>
      <c r="F451" s="63"/>
      <c r="G451" s="114">
        <f t="shared" ref="G451:G453" si="74">SUM(E451,F451)*C451</f>
        <v>0</v>
      </c>
      <c r="H451" s="6"/>
    </row>
    <row r="452" spans="1:8" ht="25.5" x14ac:dyDescent="0.2">
      <c r="A452" s="81" t="s">
        <v>76</v>
      </c>
      <c r="B452" s="108" t="s">
        <v>676</v>
      </c>
      <c r="C452" s="135">
        <v>1</v>
      </c>
      <c r="D452" s="82" t="s">
        <v>121</v>
      </c>
      <c r="E452" s="116"/>
      <c r="F452" s="63"/>
      <c r="G452" s="114">
        <f t="shared" si="74"/>
        <v>0</v>
      </c>
      <c r="H452" s="6"/>
    </row>
    <row r="453" spans="1:8" ht="25.5" x14ac:dyDescent="0.2">
      <c r="A453" s="81" t="s">
        <v>174</v>
      </c>
      <c r="B453" s="108" t="s">
        <v>677</v>
      </c>
      <c r="C453" s="135">
        <v>30</v>
      </c>
      <c r="D453" s="82" t="s">
        <v>71</v>
      </c>
      <c r="E453" s="116"/>
      <c r="F453" s="63"/>
      <c r="G453" s="114">
        <f t="shared" si="74"/>
        <v>0</v>
      </c>
      <c r="H453" s="6"/>
    </row>
    <row r="454" spans="1:8" ht="38.25" x14ac:dyDescent="0.2">
      <c r="A454" s="81" t="s">
        <v>175</v>
      </c>
      <c r="B454" s="108" t="s">
        <v>200</v>
      </c>
      <c r="C454" s="135">
        <v>40</v>
      </c>
      <c r="D454" s="82" t="s">
        <v>71</v>
      </c>
      <c r="E454" s="116"/>
      <c r="F454" s="63"/>
      <c r="G454" s="114">
        <f>SUM(E454,F454)*C454</f>
        <v>0</v>
      </c>
      <c r="H454" s="6"/>
    </row>
    <row r="455" spans="1:8" x14ac:dyDescent="0.2">
      <c r="A455" s="81" t="s">
        <v>176</v>
      </c>
      <c r="B455" s="108" t="s">
        <v>678</v>
      </c>
      <c r="C455" s="135">
        <v>12</v>
      </c>
      <c r="D455" s="82" t="s">
        <v>121</v>
      </c>
      <c r="E455" s="116"/>
      <c r="F455" s="63"/>
      <c r="G455" s="114">
        <f>SUM(E455,F455)*C455</f>
        <v>0</v>
      </c>
      <c r="H455" s="6"/>
    </row>
    <row r="456" spans="1:8" ht="25.5" x14ac:dyDescent="0.2">
      <c r="A456" s="81" t="s">
        <v>177</v>
      </c>
      <c r="B456" s="108" t="s">
        <v>679</v>
      </c>
      <c r="C456" s="161">
        <v>0.2</v>
      </c>
      <c r="D456" s="82" t="s">
        <v>71</v>
      </c>
      <c r="E456" s="116"/>
      <c r="F456" s="63"/>
      <c r="G456" s="114">
        <f>SUM(E456,F456)*C456</f>
        <v>0</v>
      </c>
      <c r="H456" s="6"/>
    </row>
    <row r="457" spans="1:8" x14ac:dyDescent="0.2">
      <c r="A457" s="31">
        <v>8</v>
      </c>
      <c r="B457" s="32" t="s">
        <v>334</v>
      </c>
      <c r="C457" s="65"/>
      <c r="D457" s="68"/>
      <c r="E457" s="66"/>
      <c r="F457" s="62"/>
      <c r="G457" s="64"/>
    </row>
    <row r="458" spans="1:8" ht="25.5" x14ac:dyDescent="0.2">
      <c r="A458" s="81" t="s">
        <v>77</v>
      </c>
      <c r="B458" s="108" t="s">
        <v>680</v>
      </c>
      <c r="C458" s="135">
        <v>100</v>
      </c>
      <c r="D458" s="82" t="s">
        <v>71</v>
      </c>
      <c r="E458" s="116"/>
      <c r="F458" s="63"/>
      <c r="G458" s="114">
        <f>SUM(E458,F458)*C458</f>
        <v>0</v>
      </c>
      <c r="H458" s="6"/>
    </row>
    <row r="459" spans="1:8" ht="25.5" x14ac:dyDescent="0.2">
      <c r="A459" s="81" t="s">
        <v>78</v>
      </c>
      <c r="B459" s="108" t="s">
        <v>681</v>
      </c>
      <c r="C459" s="135">
        <v>100</v>
      </c>
      <c r="D459" s="82" t="s">
        <v>71</v>
      </c>
      <c r="E459" s="116"/>
      <c r="F459" s="63"/>
      <c r="G459" s="114">
        <f>SUM(E459,F459)*C459</f>
        <v>0</v>
      </c>
      <c r="H459" s="6"/>
    </row>
    <row r="460" spans="1:8" ht="38.25" x14ac:dyDescent="0.2">
      <c r="A460" s="81" t="s">
        <v>79</v>
      </c>
      <c r="B460" s="108" t="s">
        <v>335</v>
      </c>
      <c r="C460" s="135">
        <v>4</v>
      </c>
      <c r="D460" s="82" t="s">
        <v>121</v>
      </c>
      <c r="E460" s="116"/>
      <c r="F460" s="63"/>
      <c r="G460" s="114">
        <f t="shared" ref="G460:G465" si="75">SUM(E460:F460)*C460</f>
        <v>0</v>
      </c>
      <c r="H460" s="6"/>
    </row>
    <row r="461" spans="1:8" x14ac:dyDescent="0.2">
      <c r="A461" s="81" t="s">
        <v>80</v>
      </c>
      <c r="B461" s="108" t="s">
        <v>336</v>
      </c>
      <c r="C461" s="135">
        <v>6</v>
      </c>
      <c r="D461" s="82" t="s">
        <v>71</v>
      </c>
      <c r="E461" s="116"/>
      <c r="F461" s="63"/>
      <c r="G461" s="114">
        <f t="shared" si="75"/>
        <v>0</v>
      </c>
      <c r="H461" s="6"/>
    </row>
    <row r="462" spans="1:8" x14ac:dyDescent="0.2">
      <c r="A462" s="81" t="s">
        <v>81</v>
      </c>
      <c r="B462" s="108" t="s">
        <v>337</v>
      </c>
      <c r="C462" s="135">
        <v>2</v>
      </c>
      <c r="D462" s="82" t="s">
        <v>121</v>
      </c>
      <c r="E462" s="116"/>
      <c r="F462" s="63"/>
      <c r="G462" s="114">
        <f t="shared" si="75"/>
        <v>0</v>
      </c>
      <c r="H462" s="6"/>
    </row>
    <row r="463" spans="1:8" x14ac:dyDescent="0.2">
      <c r="A463" s="81" t="s">
        <v>142</v>
      </c>
      <c r="B463" s="108" t="s">
        <v>338</v>
      </c>
      <c r="C463" s="135">
        <v>2</v>
      </c>
      <c r="D463" s="82" t="s">
        <v>121</v>
      </c>
      <c r="E463" s="116"/>
      <c r="F463" s="63"/>
      <c r="G463" s="114">
        <f t="shared" si="75"/>
        <v>0</v>
      </c>
      <c r="H463" s="6"/>
    </row>
    <row r="464" spans="1:8" x14ac:dyDescent="0.2">
      <c r="A464" s="81" t="s">
        <v>853</v>
      </c>
      <c r="B464" s="108" t="s">
        <v>339</v>
      </c>
      <c r="C464" s="135">
        <v>2</v>
      </c>
      <c r="D464" s="82" t="s">
        <v>121</v>
      </c>
      <c r="E464" s="116"/>
      <c r="F464" s="63"/>
      <c r="G464" s="114">
        <f t="shared" si="75"/>
        <v>0</v>
      </c>
      <c r="H464" s="6"/>
    </row>
    <row r="465" spans="1:8" x14ac:dyDescent="0.2">
      <c r="A465" s="81" t="s">
        <v>166</v>
      </c>
      <c r="B465" s="108" t="s">
        <v>682</v>
      </c>
      <c r="C465" s="135">
        <v>2</v>
      </c>
      <c r="D465" s="82" t="s">
        <v>121</v>
      </c>
      <c r="E465" s="116"/>
      <c r="F465" s="63"/>
      <c r="G465" s="114">
        <f t="shared" si="75"/>
        <v>0</v>
      </c>
      <c r="H465" s="6"/>
    </row>
    <row r="466" spans="1:8" x14ac:dyDescent="0.2">
      <c r="A466" s="81" t="s">
        <v>167</v>
      </c>
      <c r="B466" s="108" t="s">
        <v>144</v>
      </c>
      <c r="C466" s="135">
        <v>6</v>
      </c>
      <c r="D466" s="82" t="s">
        <v>71</v>
      </c>
      <c r="E466" s="116"/>
      <c r="F466" s="63"/>
      <c r="G466" s="114">
        <f t="shared" ref="G466:G472" si="76">SUM(E466,F466)*C466</f>
        <v>0</v>
      </c>
      <c r="H466" s="6"/>
    </row>
    <row r="467" spans="1:8" x14ac:dyDescent="0.2">
      <c r="A467" s="81" t="s">
        <v>854</v>
      </c>
      <c r="B467" s="108" t="s">
        <v>149</v>
      </c>
      <c r="C467" s="135">
        <v>4</v>
      </c>
      <c r="D467" s="82" t="s">
        <v>121</v>
      </c>
      <c r="E467" s="116"/>
      <c r="F467" s="63"/>
      <c r="G467" s="114">
        <f t="shared" si="76"/>
        <v>0</v>
      </c>
      <c r="H467" s="6"/>
    </row>
    <row r="468" spans="1:8" x14ac:dyDescent="0.2">
      <c r="A468" s="81" t="s">
        <v>932</v>
      </c>
      <c r="B468" s="108" t="s">
        <v>322</v>
      </c>
      <c r="C468" s="135">
        <v>2</v>
      </c>
      <c r="D468" s="82" t="s">
        <v>121</v>
      </c>
      <c r="E468" s="116"/>
      <c r="F468" s="63"/>
      <c r="G468" s="114">
        <f t="shared" si="76"/>
        <v>0</v>
      </c>
      <c r="H468" s="6"/>
    </row>
    <row r="469" spans="1:8" x14ac:dyDescent="0.2">
      <c r="A469" s="81" t="s">
        <v>933</v>
      </c>
      <c r="B469" s="108" t="s">
        <v>165</v>
      </c>
      <c r="C469" s="135">
        <v>2</v>
      </c>
      <c r="D469" s="82" t="s">
        <v>121</v>
      </c>
      <c r="E469" s="116"/>
      <c r="F469" s="63"/>
      <c r="G469" s="114">
        <f t="shared" si="76"/>
        <v>0</v>
      </c>
      <c r="H469" s="6"/>
    </row>
    <row r="470" spans="1:8" x14ac:dyDescent="0.2">
      <c r="A470" s="81" t="s">
        <v>934</v>
      </c>
      <c r="B470" s="108" t="s">
        <v>340</v>
      </c>
      <c r="C470" s="135">
        <v>1</v>
      </c>
      <c r="D470" s="82" t="s">
        <v>121</v>
      </c>
      <c r="E470" s="116"/>
      <c r="F470" s="63"/>
      <c r="G470" s="114">
        <f t="shared" si="76"/>
        <v>0</v>
      </c>
      <c r="H470" s="6"/>
    </row>
    <row r="471" spans="1:8" x14ac:dyDescent="0.2">
      <c r="A471" s="81" t="s">
        <v>935</v>
      </c>
      <c r="B471" s="108" t="s">
        <v>341</v>
      </c>
      <c r="C471" s="135">
        <v>3</v>
      </c>
      <c r="D471" s="82" t="s">
        <v>121</v>
      </c>
      <c r="E471" s="116"/>
      <c r="F471" s="63"/>
      <c r="G471" s="114">
        <f t="shared" si="76"/>
        <v>0</v>
      </c>
      <c r="H471" s="6"/>
    </row>
    <row r="472" spans="1:8" x14ac:dyDescent="0.2">
      <c r="A472" s="81" t="s">
        <v>936</v>
      </c>
      <c r="B472" s="108" t="s">
        <v>683</v>
      </c>
      <c r="C472" s="135">
        <v>1</v>
      </c>
      <c r="D472" s="82" t="s">
        <v>121</v>
      </c>
      <c r="E472" s="116"/>
      <c r="F472" s="63"/>
      <c r="G472" s="114">
        <f t="shared" si="76"/>
        <v>0</v>
      </c>
      <c r="H472" s="6"/>
    </row>
    <row r="473" spans="1:8" x14ac:dyDescent="0.2">
      <c r="A473" s="81" t="s">
        <v>937</v>
      </c>
      <c r="B473" s="108" t="s">
        <v>342</v>
      </c>
      <c r="C473" s="135">
        <v>4</v>
      </c>
      <c r="D473" s="82" t="s">
        <v>121</v>
      </c>
      <c r="E473" s="116"/>
      <c r="F473" s="63"/>
      <c r="G473" s="114">
        <f t="shared" ref="G473:G483" si="77">SUM(E473:F473)*C473</f>
        <v>0</v>
      </c>
      <c r="H473" s="6"/>
    </row>
    <row r="474" spans="1:8" ht="38.25" x14ac:dyDescent="0.2">
      <c r="A474" s="81" t="s">
        <v>938</v>
      </c>
      <c r="B474" s="108" t="s">
        <v>684</v>
      </c>
      <c r="C474" s="135">
        <v>1</v>
      </c>
      <c r="D474" s="82" t="s">
        <v>121</v>
      </c>
      <c r="E474" s="116"/>
      <c r="F474" s="63"/>
      <c r="G474" s="114">
        <f t="shared" si="77"/>
        <v>0</v>
      </c>
      <c r="H474" s="6"/>
    </row>
    <row r="475" spans="1:8" ht="45.75" customHeight="1" x14ac:dyDescent="0.2">
      <c r="A475" s="81" t="s">
        <v>939</v>
      </c>
      <c r="B475" s="108" t="s">
        <v>685</v>
      </c>
      <c r="C475" s="135">
        <v>1</v>
      </c>
      <c r="D475" s="82" t="s">
        <v>121</v>
      </c>
      <c r="E475" s="116"/>
      <c r="F475" s="63"/>
      <c r="G475" s="114">
        <f t="shared" si="77"/>
        <v>0</v>
      </c>
      <c r="H475" s="6">
        <v>1</v>
      </c>
    </row>
    <row r="476" spans="1:8" x14ac:dyDescent="0.2">
      <c r="A476" s="81" t="s">
        <v>940</v>
      </c>
      <c r="B476" s="108" t="s">
        <v>686</v>
      </c>
      <c r="C476" s="135">
        <v>1</v>
      </c>
      <c r="D476" s="82" t="s">
        <v>121</v>
      </c>
      <c r="E476" s="116"/>
      <c r="F476" s="63"/>
      <c r="G476" s="114">
        <f t="shared" si="77"/>
        <v>0</v>
      </c>
      <c r="H476" s="6"/>
    </row>
    <row r="477" spans="1:8" ht="25.5" x14ac:dyDescent="0.2">
      <c r="A477" s="81" t="s">
        <v>941</v>
      </c>
      <c r="B477" s="108" t="s">
        <v>687</v>
      </c>
      <c r="C477" s="135">
        <v>1</v>
      </c>
      <c r="D477" s="82" t="s">
        <v>121</v>
      </c>
      <c r="E477" s="116"/>
      <c r="F477" s="63"/>
      <c r="G477" s="114">
        <f t="shared" si="77"/>
        <v>0</v>
      </c>
      <c r="H477" s="6"/>
    </row>
    <row r="478" spans="1:8" x14ac:dyDescent="0.2">
      <c r="A478" s="81" t="s">
        <v>942</v>
      </c>
      <c r="B478" s="108" t="s">
        <v>343</v>
      </c>
      <c r="C478" s="135">
        <v>50</v>
      </c>
      <c r="D478" s="82" t="s">
        <v>71</v>
      </c>
      <c r="E478" s="116"/>
      <c r="F478" s="63"/>
      <c r="G478" s="114">
        <f t="shared" si="77"/>
        <v>0</v>
      </c>
      <c r="H478" s="6"/>
    </row>
    <row r="479" spans="1:8" x14ac:dyDescent="0.2">
      <c r="A479" s="81" t="s">
        <v>943</v>
      </c>
      <c r="B479" s="108" t="s">
        <v>344</v>
      </c>
      <c r="C479" s="135">
        <v>2</v>
      </c>
      <c r="D479" s="82" t="s">
        <v>121</v>
      </c>
      <c r="E479" s="116"/>
      <c r="F479" s="63"/>
      <c r="G479" s="114">
        <f t="shared" si="77"/>
        <v>0</v>
      </c>
      <c r="H479" s="6"/>
    </row>
    <row r="480" spans="1:8" x14ac:dyDescent="0.2">
      <c r="A480" s="81" t="s">
        <v>944</v>
      </c>
      <c r="B480" s="108" t="s">
        <v>345</v>
      </c>
      <c r="C480" s="135">
        <v>35</v>
      </c>
      <c r="D480" s="82" t="s">
        <v>121</v>
      </c>
      <c r="E480" s="116"/>
      <c r="F480" s="137" t="s">
        <v>120</v>
      </c>
      <c r="G480" s="114">
        <f t="shared" si="77"/>
        <v>0</v>
      </c>
      <c r="H480" s="6"/>
    </row>
    <row r="481" spans="1:8" x14ac:dyDescent="0.2">
      <c r="A481" s="81" t="s">
        <v>945</v>
      </c>
      <c r="B481" s="108" t="s">
        <v>346</v>
      </c>
      <c r="C481" s="135">
        <v>24</v>
      </c>
      <c r="D481" s="82" t="s">
        <v>121</v>
      </c>
      <c r="E481" s="116"/>
      <c r="F481" s="137" t="s">
        <v>120</v>
      </c>
      <c r="G481" s="114">
        <f t="shared" si="77"/>
        <v>0</v>
      </c>
      <c r="H481" s="6"/>
    </row>
    <row r="482" spans="1:8" ht="25.5" x14ac:dyDescent="0.2">
      <c r="A482" s="81" t="s">
        <v>946</v>
      </c>
      <c r="B482" s="108" t="s">
        <v>688</v>
      </c>
      <c r="C482" s="135">
        <v>6</v>
      </c>
      <c r="D482" s="82" t="s">
        <v>121</v>
      </c>
      <c r="E482" s="116"/>
      <c r="F482" s="137" t="s">
        <v>120</v>
      </c>
      <c r="G482" s="114">
        <f t="shared" si="77"/>
        <v>0</v>
      </c>
      <c r="H482" s="6"/>
    </row>
    <row r="483" spans="1:8" ht="25.5" x14ac:dyDescent="0.2">
      <c r="A483" s="81" t="s">
        <v>947</v>
      </c>
      <c r="B483" s="108" t="s">
        <v>317</v>
      </c>
      <c r="C483" s="135">
        <v>1</v>
      </c>
      <c r="D483" s="82" t="s">
        <v>121</v>
      </c>
      <c r="E483" s="116"/>
      <c r="F483" s="63"/>
      <c r="G483" s="114">
        <f t="shared" si="77"/>
        <v>0</v>
      </c>
      <c r="H483" s="6"/>
    </row>
    <row r="484" spans="1:8" x14ac:dyDescent="0.2">
      <c r="A484" s="31">
        <v>9</v>
      </c>
      <c r="B484" s="32" t="s">
        <v>689</v>
      </c>
      <c r="C484" s="65"/>
      <c r="D484" s="68"/>
      <c r="E484" s="66"/>
      <c r="F484" s="62"/>
      <c r="G484" s="64"/>
    </row>
    <row r="485" spans="1:8" x14ac:dyDescent="0.2">
      <c r="A485" s="81" t="s">
        <v>82</v>
      </c>
      <c r="B485" s="108" t="s">
        <v>690</v>
      </c>
      <c r="C485" s="135">
        <v>200</v>
      </c>
      <c r="D485" s="82" t="s">
        <v>71</v>
      </c>
      <c r="E485" s="116"/>
      <c r="F485" s="63"/>
      <c r="G485" s="114">
        <f>SUM(E485:F485)*C485</f>
        <v>0</v>
      </c>
      <c r="H485" s="6"/>
    </row>
    <row r="486" spans="1:8" x14ac:dyDescent="0.2">
      <c r="A486" s="81" t="s">
        <v>143</v>
      </c>
      <c r="B486" s="108" t="s">
        <v>691</v>
      </c>
      <c r="C486" s="135">
        <v>80</v>
      </c>
      <c r="D486" s="82" t="s">
        <v>71</v>
      </c>
      <c r="E486" s="116"/>
      <c r="F486" s="63"/>
      <c r="G486" s="114">
        <f t="shared" ref="G486" si="78">SUM(E486:F486)*C486</f>
        <v>0</v>
      </c>
      <c r="H486" s="6"/>
    </row>
    <row r="487" spans="1:8" x14ac:dyDescent="0.2">
      <c r="A487" s="81" t="s">
        <v>155</v>
      </c>
      <c r="B487" s="108" t="s">
        <v>692</v>
      </c>
      <c r="C487" s="135">
        <v>1</v>
      </c>
      <c r="D487" s="82" t="s">
        <v>121</v>
      </c>
      <c r="E487" s="116"/>
      <c r="F487" s="63"/>
      <c r="G487" s="114">
        <f>SUM(E487,F487)*C487</f>
        <v>0</v>
      </c>
      <c r="H487" s="6"/>
    </row>
    <row r="488" spans="1:8" x14ac:dyDescent="0.2">
      <c r="A488" s="81" t="s">
        <v>157</v>
      </c>
      <c r="B488" s="108" t="s">
        <v>797</v>
      </c>
      <c r="C488" s="135">
        <v>1</v>
      </c>
      <c r="D488" s="82" t="s">
        <v>71</v>
      </c>
      <c r="E488" s="116"/>
      <c r="F488" s="63"/>
      <c r="G488" s="114">
        <f>SUM(E488:F488)*C488</f>
        <v>0</v>
      </c>
      <c r="H488" s="6"/>
    </row>
    <row r="489" spans="1:8" ht="25.5" x14ac:dyDescent="0.2">
      <c r="A489" s="81" t="s">
        <v>159</v>
      </c>
      <c r="B489" s="108" t="s">
        <v>798</v>
      </c>
      <c r="C489" s="135">
        <v>1</v>
      </c>
      <c r="D489" s="82" t="s">
        <v>121</v>
      </c>
      <c r="E489" s="116"/>
      <c r="F489" s="63"/>
      <c r="G489" s="114">
        <f>SUM(E489:F489)*C489</f>
        <v>0</v>
      </c>
      <c r="H489" s="6"/>
    </row>
    <row r="490" spans="1:8" x14ac:dyDescent="0.2">
      <c r="A490" s="81" t="s">
        <v>160</v>
      </c>
      <c r="B490" s="108" t="s">
        <v>630</v>
      </c>
      <c r="C490" s="135">
        <v>1</v>
      </c>
      <c r="D490" s="82" t="s">
        <v>121</v>
      </c>
      <c r="E490" s="116"/>
      <c r="F490" s="63"/>
      <c r="G490" s="114">
        <f>SUM(E490:F490)*C490</f>
        <v>0</v>
      </c>
      <c r="H490" s="6"/>
    </row>
    <row r="491" spans="1:8" x14ac:dyDescent="0.2">
      <c r="A491" s="81" t="s">
        <v>161</v>
      </c>
      <c r="B491" s="108" t="s">
        <v>612</v>
      </c>
      <c r="C491" s="135">
        <v>1</v>
      </c>
      <c r="D491" s="82" t="s">
        <v>121</v>
      </c>
      <c r="E491" s="116"/>
      <c r="F491" s="63"/>
      <c r="G491" s="114">
        <f>SUM(E491:F491)*C491</f>
        <v>0</v>
      </c>
      <c r="H491" s="6"/>
    </row>
    <row r="492" spans="1:8" x14ac:dyDescent="0.2">
      <c r="A492" s="81" t="s">
        <v>162</v>
      </c>
      <c r="B492" s="108" t="s">
        <v>147</v>
      </c>
      <c r="C492" s="135">
        <v>20</v>
      </c>
      <c r="D492" s="82" t="s">
        <v>71</v>
      </c>
      <c r="E492" s="116"/>
      <c r="F492" s="63"/>
      <c r="G492" s="114">
        <f>SUM(E492:F492)*C492</f>
        <v>0</v>
      </c>
      <c r="H492" s="6"/>
    </row>
    <row r="493" spans="1:8" ht="38.25" x14ac:dyDescent="0.2">
      <c r="A493" s="81" t="s">
        <v>164</v>
      </c>
      <c r="B493" s="108" t="s">
        <v>335</v>
      </c>
      <c r="C493" s="135">
        <v>6</v>
      </c>
      <c r="D493" s="82" t="s">
        <v>121</v>
      </c>
      <c r="E493" s="116"/>
      <c r="F493" s="63"/>
      <c r="G493" s="114">
        <f t="shared" ref="G493:G505" si="79">SUM(E493,F493)*C493</f>
        <v>0</v>
      </c>
      <c r="H493" s="6"/>
    </row>
    <row r="494" spans="1:8" ht="38.25" x14ac:dyDescent="0.2">
      <c r="A494" s="81" t="s">
        <v>251</v>
      </c>
      <c r="B494" s="108" t="s">
        <v>774</v>
      </c>
      <c r="C494" s="135">
        <v>3</v>
      </c>
      <c r="D494" s="82" t="s">
        <v>121</v>
      </c>
      <c r="E494" s="116"/>
      <c r="F494" s="63"/>
      <c r="G494" s="114">
        <f>SUM(E494,F494)*C494</f>
        <v>0</v>
      </c>
      <c r="H494" s="6"/>
    </row>
    <row r="495" spans="1:8" x14ac:dyDescent="0.2">
      <c r="A495" s="81" t="s">
        <v>252</v>
      </c>
      <c r="B495" s="108" t="s">
        <v>321</v>
      </c>
      <c r="C495" s="135">
        <v>6</v>
      </c>
      <c r="D495" s="82" t="s">
        <v>71</v>
      </c>
      <c r="E495" s="116"/>
      <c r="F495" s="63"/>
      <c r="G495" s="114">
        <f t="shared" si="79"/>
        <v>0</v>
      </c>
      <c r="H495" s="6"/>
    </row>
    <row r="496" spans="1:8" x14ac:dyDescent="0.2">
      <c r="A496" s="81" t="s">
        <v>253</v>
      </c>
      <c r="B496" s="108" t="s">
        <v>149</v>
      </c>
      <c r="C496" s="135">
        <v>2</v>
      </c>
      <c r="D496" s="82" t="s">
        <v>121</v>
      </c>
      <c r="E496" s="116"/>
      <c r="F496" s="63"/>
      <c r="G496" s="114">
        <f t="shared" si="79"/>
        <v>0</v>
      </c>
      <c r="H496" s="6"/>
    </row>
    <row r="497" spans="1:8" x14ac:dyDescent="0.2">
      <c r="A497" s="81" t="s">
        <v>254</v>
      </c>
      <c r="B497" s="108" t="s">
        <v>145</v>
      </c>
      <c r="C497" s="135">
        <v>2</v>
      </c>
      <c r="D497" s="82" t="s">
        <v>121</v>
      </c>
      <c r="E497" s="116"/>
      <c r="F497" s="63"/>
      <c r="G497" s="114">
        <f t="shared" si="79"/>
        <v>0</v>
      </c>
      <c r="H497" s="6"/>
    </row>
    <row r="498" spans="1:8" x14ac:dyDescent="0.2">
      <c r="A498" s="81" t="s">
        <v>255</v>
      </c>
      <c r="B498" s="108" t="s">
        <v>322</v>
      </c>
      <c r="C498" s="135">
        <v>2</v>
      </c>
      <c r="D498" s="82" t="s">
        <v>121</v>
      </c>
      <c r="E498" s="116"/>
      <c r="F498" s="63"/>
      <c r="G498" s="114">
        <f t="shared" si="79"/>
        <v>0</v>
      </c>
      <c r="H498" s="6"/>
    </row>
    <row r="499" spans="1:8" x14ac:dyDescent="0.2">
      <c r="A499" s="81" t="s">
        <v>256</v>
      </c>
      <c r="B499" s="108" t="s">
        <v>323</v>
      </c>
      <c r="C499" s="135">
        <v>2</v>
      </c>
      <c r="D499" s="82" t="s">
        <v>121</v>
      </c>
      <c r="E499" s="116"/>
      <c r="F499" s="137" t="s">
        <v>120</v>
      </c>
      <c r="G499" s="114">
        <f t="shared" si="79"/>
        <v>0</v>
      </c>
      <c r="H499" s="6"/>
    </row>
    <row r="500" spans="1:8" x14ac:dyDescent="0.2">
      <c r="A500" s="81" t="s">
        <v>257</v>
      </c>
      <c r="B500" s="108" t="s">
        <v>699</v>
      </c>
      <c r="C500" s="135">
        <v>2</v>
      </c>
      <c r="D500" s="82" t="s">
        <v>121</v>
      </c>
      <c r="E500" s="116"/>
      <c r="F500" s="63"/>
      <c r="G500" s="114">
        <f>SUM(E500,F500)*C500</f>
        <v>0</v>
      </c>
      <c r="H500" s="6"/>
    </row>
    <row r="501" spans="1:8" x14ac:dyDescent="0.2">
      <c r="A501" s="81" t="s">
        <v>258</v>
      </c>
      <c r="B501" s="108" t="s">
        <v>775</v>
      </c>
      <c r="C501" s="135">
        <v>50</v>
      </c>
      <c r="D501" s="82" t="s">
        <v>71</v>
      </c>
      <c r="E501" s="116"/>
      <c r="F501" s="63"/>
      <c r="G501" s="114">
        <f t="shared" si="79"/>
        <v>0</v>
      </c>
      <c r="H501" s="6"/>
    </row>
    <row r="502" spans="1:8" x14ac:dyDescent="0.2">
      <c r="A502" s="81" t="s">
        <v>259</v>
      </c>
      <c r="B502" s="108" t="s">
        <v>324</v>
      </c>
      <c r="C502" s="135">
        <v>22</v>
      </c>
      <c r="D502" s="82" t="s">
        <v>121</v>
      </c>
      <c r="E502" s="116"/>
      <c r="F502" s="63"/>
      <c r="G502" s="114">
        <f t="shared" si="79"/>
        <v>0</v>
      </c>
      <c r="H502" s="6"/>
    </row>
    <row r="503" spans="1:8" x14ac:dyDescent="0.2">
      <c r="A503" s="81" t="s">
        <v>260</v>
      </c>
      <c r="B503" s="108" t="s">
        <v>325</v>
      </c>
      <c r="C503" s="135">
        <v>2</v>
      </c>
      <c r="D503" s="82" t="s">
        <v>121</v>
      </c>
      <c r="E503" s="116"/>
      <c r="F503" s="63"/>
      <c r="G503" s="114">
        <f t="shared" si="79"/>
        <v>0</v>
      </c>
      <c r="H503" s="6"/>
    </row>
    <row r="504" spans="1:8" x14ac:dyDescent="0.2">
      <c r="A504" s="81" t="s">
        <v>261</v>
      </c>
      <c r="B504" s="108" t="s">
        <v>326</v>
      </c>
      <c r="C504" s="135">
        <v>3</v>
      </c>
      <c r="D504" s="82" t="s">
        <v>121</v>
      </c>
      <c r="E504" s="116"/>
      <c r="F504" s="63"/>
      <c r="G504" s="114">
        <f t="shared" si="79"/>
        <v>0</v>
      </c>
      <c r="H504" s="6"/>
    </row>
    <row r="505" spans="1:8" x14ac:dyDescent="0.2">
      <c r="A505" s="81" t="s">
        <v>262</v>
      </c>
      <c r="B505" s="108" t="s">
        <v>327</v>
      </c>
      <c r="C505" s="135">
        <v>2</v>
      </c>
      <c r="D505" s="82" t="s">
        <v>121</v>
      </c>
      <c r="E505" s="116"/>
      <c r="F505" s="63"/>
      <c r="G505" s="114">
        <f t="shared" si="79"/>
        <v>0</v>
      </c>
      <c r="H505" s="6"/>
    </row>
    <row r="506" spans="1:8" x14ac:dyDescent="0.2">
      <c r="A506" s="31">
        <v>10</v>
      </c>
      <c r="B506" s="32" t="s">
        <v>700</v>
      </c>
      <c r="C506" s="65"/>
      <c r="D506" s="68"/>
      <c r="E506" s="66"/>
      <c r="F506" s="62"/>
      <c r="G506" s="64"/>
    </row>
    <row r="507" spans="1:8" x14ac:dyDescent="0.2">
      <c r="A507" s="203" t="s">
        <v>135</v>
      </c>
      <c r="B507" s="108" t="s">
        <v>701</v>
      </c>
      <c r="C507" s="194">
        <v>1</v>
      </c>
      <c r="D507" s="82" t="s">
        <v>121</v>
      </c>
      <c r="E507" s="115"/>
      <c r="F507" s="115"/>
      <c r="G507" s="196">
        <f t="shared" ref="G507:G518" si="80">SUM(E507:F507)*C507</f>
        <v>0</v>
      </c>
      <c r="H507" s="6"/>
    </row>
    <row r="508" spans="1:8" x14ac:dyDescent="0.2">
      <c r="A508" s="203" t="s">
        <v>136</v>
      </c>
      <c r="B508" s="108" t="s">
        <v>702</v>
      </c>
      <c r="C508" s="194">
        <v>1</v>
      </c>
      <c r="D508" s="82" t="s">
        <v>121</v>
      </c>
      <c r="E508" s="115"/>
      <c r="F508" s="115"/>
      <c r="G508" s="196">
        <f t="shared" si="80"/>
        <v>0</v>
      </c>
      <c r="H508" s="6"/>
    </row>
    <row r="509" spans="1:8" ht="25.5" x14ac:dyDescent="0.2">
      <c r="A509" s="203" t="s">
        <v>199</v>
      </c>
      <c r="B509" s="108" t="s">
        <v>703</v>
      </c>
      <c r="C509" s="194">
        <v>1</v>
      </c>
      <c r="D509" s="82" t="s">
        <v>121</v>
      </c>
      <c r="E509" s="195" t="s">
        <v>220</v>
      </c>
      <c r="F509" s="115"/>
      <c r="G509" s="196">
        <f t="shared" si="80"/>
        <v>0</v>
      </c>
      <c r="H509" s="6"/>
    </row>
    <row r="510" spans="1:8" x14ac:dyDescent="0.2">
      <c r="A510" s="203" t="s">
        <v>180</v>
      </c>
      <c r="B510" s="108" t="s">
        <v>704</v>
      </c>
      <c r="C510" s="194">
        <v>50</v>
      </c>
      <c r="D510" s="197" t="s">
        <v>71</v>
      </c>
      <c r="E510" s="115"/>
      <c r="F510" s="115"/>
      <c r="G510" s="196">
        <f t="shared" si="80"/>
        <v>0</v>
      </c>
      <c r="H510" s="6"/>
    </row>
    <row r="511" spans="1:8" x14ac:dyDescent="0.2">
      <c r="A511" s="203" t="s">
        <v>181</v>
      </c>
      <c r="B511" s="108" t="s">
        <v>705</v>
      </c>
      <c r="C511" s="194">
        <v>15</v>
      </c>
      <c r="D511" s="197" t="s">
        <v>71</v>
      </c>
      <c r="E511" s="115"/>
      <c r="F511" s="115"/>
      <c r="G511" s="196">
        <f t="shared" si="80"/>
        <v>0</v>
      </c>
      <c r="H511" s="6"/>
    </row>
    <row r="512" spans="1:8" x14ac:dyDescent="0.2">
      <c r="A512" s="203" t="s">
        <v>182</v>
      </c>
      <c r="B512" s="108" t="s">
        <v>776</v>
      </c>
      <c r="C512" s="194">
        <v>2</v>
      </c>
      <c r="D512" s="82" t="s">
        <v>121</v>
      </c>
      <c r="E512" s="115"/>
      <c r="F512" s="115"/>
      <c r="G512" s="196">
        <f t="shared" si="80"/>
        <v>0</v>
      </c>
      <c r="H512" s="6"/>
    </row>
    <row r="513" spans="1:8" x14ac:dyDescent="0.2">
      <c r="A513" s="203" t="s">
        <v>183</v>
      </c>
      <c r="B513" s="108" t="s">
        <v>706</v>
      </c>
      <c r="C513" s="194">
        <v>2</v>
      </c>
      <c r="D513" s="82" t="s">
        <v>121</v>
      </c>
      <c r="E513" s="115"/>
      <c r="F513" s="115"/>
      <c r="G513" s="196">
        <f t="shared" si="80"/>
        <v>0</v>
      </c>
      <c r="H513" s="6"/>
    </row>
    <row r="514" spans="1:8" x14ac:dyDescent="0.2">
      <c r="A514" s="203" t="s">
        <v>693</v>
      </c>
      <c r="B514" s="108" t="s">
        <v>707</v>
      </c>
      <c r="C514" s="194">
        <v>5</v>
      </c>
      <c r="D514" s="82" t="s">
        <v>121</v>
      </c>
      <c r="E514" s="115"/>
      <c r="F514" s="115"/>
      <c r="G514" s="196">
        <f t="shared" si="80"/>
        <v>0</v>
      </c>
      <c r="H514" s="6"/>
    </row>
    <row r="515" spans="1:8" x14ac:dyDescent="0.2">
      <c r="A515" s="203" t="s">
        <v>694</v>
      </c>
      <c r="B515" s="108" t="s">
        <v>708</v>
      </c>
      <c r="C515" s="194">
        <v>5</v>
      </c>
      <c r="D515" s="82" t="s">
        <v>121</v>
      </c>
      <c r="E515" s="115"/>
      <c r="F515" s="115"/>
      <c r="G515" s="196">
        <f t="shared" si="80"/>
        <v>0</v>
      </c>
      <c r="H515" s="6"/>
    </row>
    <row r="516" spans="1:8" x14ac:dyDescent="0.2">
      <c r="A516" s="203" t="s">
        <v>695</v>
      </c>
      <c r="B516" s="108" t="s">
        <v>709</v>
      </c>
      <c r="C516" s="194">
        <v>60</v>
      </c>
      <c r="D516" s="197" t="s">
        <v>71</v>
      </c>
      <c r="E516" s="115"/>
      <c r="F516" s="115"/>
      <c r="G516" s="196">
        <f t="shared" si="80"/>
        <v>0</v>
      </c>
      <c r="H516" s="6"/>
    </row>
    <row r="517" spans="1:8" x14ac:dyDescent="0.2">
      <c r="A517" s="203" t="s">
        <v>696</v>
      </c>
      <c r="B517" s="108" t="s">
        <v>710</v>
      </c>
      <c r="C517" s="194">
        <v>20</v>
      </c>
      <c r="D517" s="82" t="s">
        <v>121</v>
      </c>
      <c r="E517" s="115"/>
      <c r="F517" s="115"/>
      <c r="G517" s="196">
        <f t="shared" si="80"/>
        <v>0</v>
      </c>
      <c r="H517" s="6"/>
    </row>
    <row r="518" spans="1:8" x14ac:dyDescent="0.2">
      <c r="A518" s="203" t="s">
        <v>697</v>
      </c>
      <c r="B518" s="108" t="s">
        <v>711</v>
      </c>
      <c r="C518" s="194">
        <v>2</v>
      </c>
      <c r="D518" s="82" t="s">
        <v>121</v>
      </c>
      <c r="E518" s="115"/>
      <c r="F518" s="115"/>
      <c r="G518" s="196">
        <f t="shared" si="80"/>
        <v>0</v>
      </c>
      <c r="H518" s="6"/>
    </row>
    <row r="519" spans="1:8" x14ac:dyDescent="0.2">
      <c r="A519" s="203" t="s">
        <v>698</v>
      </c>
      <c r="B519" s="108" t="s">
        <v>712</v>
      </c>
      <c r="C519" s="194">
        <v>1</v>
      </c>
      <c r="D519" s="82" t="s">
        <v>121</v>
      </c>
      <c r="E519" s="115"/>
      <c r="F519" s="115"/>
      <c r="G519" s="196">
        <f>SUM(E519:F519)*C519</f>
        <v>0</v>
      </c>
      <c r="H519" s="6"/>
    </row>
    <row r="520" spans="1:8" x14ac:dyDescent="0.2">
      <c r="A520" s="31">
        <v>11</v>
      </c>
      <c r="B520" s="32" t="s">
        <v>154</v>
      </c>
      <c r="C520" s="65"/>
      <c r="D520" s="68"/>
      <c r="E520" s="66"/>
      <c r="F520" s="62"/>
      <c r="G520" s="64"/>
    </row>
    <row r="521" spans="1:8" ht="25.5" x14ac:dyDescent="0.2">
      <c r="A521" s="81" t="s">
        <v>137</v>
      </c>
      <c r="B521" s="108" t="s">
        <v>347</v>
      </c>
      <c r="C521" s="162">
        <v>20</v>
      </c>
      <c r="D521" s="82" t="s">
        <v>71</v>
      </c>
      <c r="E521" s="116"/>
      <c r="F521" s="63"/>
      <c r="G521" s="114">
        <f t="shared" ref="G521:G528" si="81">SUM(E521,F521)*C521</f>
        <v>0</v>
      </c>
      <c r="H521" s="6"/>
    </row>
    <row r="522" spans="1:8" ht="24.95" customHeight="1" x14ac:dyDescent="0.2">
      <c r="A522" s="81" t="s">
        <v>138</v>
      </c>
      <c r="B522" s="108" t="s">
        <v>348</v>
      </c>
      <c r="C522" s="162">
        <v>10</v>
      </c>
      <c r="D522" s="82" t="s">
        <v>121</v>
      </c>
      <c r="E522" s="116"/>
      <c r="F522" s="63"/>
      <c r="G522" s="114">
        <f t="shared" si="81"/>
        <v>0</v>
      </c>
      <c r="H522" s="6"/>
    </row>
    <row r="523" spans="1:8" ht="25.5" x14ac:dyDescent="0.2">
      <c r="A523" s="81" t="s">
        <v>264</v>
      </c>
      <c r="B523" s="108" t="s">
        <v>777</v>
      </c>
      <c r="C523" s="162">
        <v>100</v>
      </c>
      <c r="D523" s="82" t="s">
        <v>156</v>
      </c>
      <c r="E523" s="116"/>
      <c r="F523" s="63"/>
      <c r="G523" s="114">
        <f t="shared" si="81"/>
        <v>0</v>
      </c>
      <c r="H523" s="6"/>
    </row>
    <row r="524" spans="1:8" ht="25.5" x14ac:dyDescent="0.2">
      <c r="A524" s="81" t="s">
        <v>265</v>
      </c>
      <c r="B524" s="108" t="s">
        <v>184</v>
      </c>
      <c r="C524" s="139">
        <v>100</v>
      </c>
      <c r="D524" s="110" t="s">
        <v>71</v>
      </c>
      <c r="E524" s="63"/>
      <c r="F524" s="63"/>
      <c r="G524" s="83">
        <f t="shared" ref="G524" si="82">SUM(E524:F524)*C524</f>
        <v>0</v>
      </c>
      <c r="H524" s="6"/>
    </row>
    <row r="525" spans="1:8" x14ac:dyDescent="0.2">
      <c r="A525" s="81" t="s">
        <v>266</v>
      </c>
      <c r="B525" s="108" t="s">
        <v>158</v>
      </c>
      <c r="C525" s="162">
        <v>2</v>
      </c>
      <c r="D525" s="82" t="s">
        <v>121</v>
      </c>
      <c r="E525" s="116"/>
      <c r="F525" s="63"/>
      <c r="G525" s="114">
        <f t="shared" si="81"/>
        <v>0</v>
      </c>
      <c r="H525" s="6"/>
    </row>
    <row r="526" spans="1:8" ht="38.25" x14ac:dyDescent="0.2">
      <c r="A526" s="81" t="s">
        <v>318</v>
      </c>
      <c r="B526" s="108" t="s">
        <v>349</v>
      </c>
      <c r="C526" s="162">
        <v>20</v>
      </c>
      <c r="D526" s="82" t="s">
        <v>71</v>
      </c>
      <c r="E526" s="116"/>
      <c r="F526" s="63"/>
      <c r="G526" s="114">
        <f t="shared" si="81"/>
        <v>0</v>
      </c>
      <c r="H526" s="6"/>
    </row>
    <row r="527" spans="1:8" ht="38.25" x14ac:dyDescent="0.2">
      <c r="A527" s="81" t="s">
        <v>319</v>
      </c>
      <c r="B527" s="108" t="s">
        <v>350</v>
      </c>
      <c r="C527" s="162">
        <v>8</v>
      </c>
      <c r="D527" s="82" t="s">
        <v>121</v>
      </c>
      <c r="E527" s="116"/>
      <c r="F527" s="63"/>
      <c r="G527" s="114">
        <f t="shared" si="81"/>
        <v>0</v>
      </c>
      <c r="H527" s="6"/>
    </row>
    <row r="528" spans="1:8" x14ac:dyDescent="0.2">
      <c r="A528" s="81" t="s">
        <v>267</v>
      </c>
      <c r="B528" s="108" t="s">
        <v>163</v>
      </c>
      <c r="C528" s="162">
        <v>1</v>
      </c>
      <c r="D528" s="82" t="s">
        <v>121</v>
      </c>
      <c r="E528" s="116"/>
      <c r="F528" s="63"/>
      <c r="G528" s="114">
        <f t="shared" si="81"/>
        <v>0</v>
      </c>
    </row>
    <row r="529" spans="1:8" x14ac:dyDescent="0.2">
      <c r="A529" s="31">
        <v>12</v>
      </c>
      <c r="B529" s="32" t="s">
        <v>351</v>
      </c>
      <c r="C529" s="65"/>
      <c r="D529" s="68"/>
      <c r="E529" s="66"/>
      <c r="F529" s="62"/>
      <c r="G529" s="64"/>
      <c r="H529" s="6"/>
    </row>
    <row r="530" spans="1:8" ht="38.25" x14ac:dyDescent="0.2">
      <c r="A530" s="163" t="s">
        <v>193</v>
      </c>
      <c r="B530" s="108" t="s">
        <v>186</v>
      </c>
      <c r="C530" s="204">
        <v>1</v>
      </c>
      <c r="D530" s="164" t="s">
        <v>121</v>
      </c>
      <c r="E530" s="116"/>
      <c r="F530" s="63"/>
      <c r="G530" s="83">
        <f t="shared" ref="G530" si="83">SUM(E530,F530)*C530</f>
        <v>0</v>
      </c>
      <c r="H530" s="6"/>
    </row>
    <row r="531" spans="1:8" ht="25.5" x14ac:dyDescent="0.2">
      <c r="A531" s="163" t="s">
        <v>194</v>
      </c>
      <c r="B531" s="108" t="s">
        <v>352</v>
      </c>
      <c r="C531" s="204">
        <v>100</v>
      </c>
      <c r="D531" s="164" t="s">
        <v>71</v>
      </c>
      <c r="E531" s="116"/>
      <c r="F531" s="63"/>
      <c r="G531" s="83">
        <f t="shared" ref="G531:G544" si="84">SUM(E531:F531)*C531</f>
        <v>0</v>
      </c>
      <c r="H531" s="6"/>
    </row>
    <row r="532" spans="1:8" ht="25.5" x14ac:dyDescent="0.2">
      <c r="A532" s="163" t="s">
        <v>269</v>
      </c>
      <c r="B532" s="108" t="s">
        <v>210</v>
      </c>
      <c r="C532" s="204">
        <v>35</v>
      </c>
      <c r="D532" s="82" t="s">
        <v>121</v>
      </c>
      <c r="E532" s="116"/>
      <c r="F532" s="63"/>
      <c r="G532" s="83">
        <f t="shared" si="84"/>
        <v>0</v>
      </c>
      <c r="H532" s="6"/>
    </row>
    <row r="533" spans="1:8" ht="24.95" customHeight="1" x14ac:dyDescent="0.2">
      <c r="A533" s="163" t="s">
        <v>270</v>
      </c>
      <c r="B533" s="177" t="s">
        <v>187</v>
      </c>
      <c r="C533" s="204">
        <v>330</v>
      </c>
      <c r="D533" s="164" t="s">
        <v>71</v>
      </c>
      <c r="E533" s="63"/>
      <c r="F533" s="63"/>
      <c r="G533" s="83">
        <f t="shared" si="84"/>
        <v>0</v>
      </c>
      <c r="H533" s="6"/>
    </row>
    <row r="534" spans="1:8" ht="24.95" customHeight="1" x14ac:dyDescent="0.2">
      <c r="A534" s="163" t="s">
        <v>271</v>
      </c>
      <c r="B534" s="108" t="s">
        <v>713</v>
      </c>
      <c r="C534" s="204">
        <v>14</v>
      </c>
      <c r="D534" s="82" t="s">
        <v>121</v>
      </c>
      <c r="E534" s="116"/>
      <c r="F534" s="63"/>
      <c r="G534" s="83">
        <f t="shared" ref="G534" si="85">SUM(E534:F534)*C534</f>
        <v>0</v>
      </c>
      <c r="H534" s="6"/>
    </row>
    <row r="535" spans="1:8" ht="24.95" customHeight="1" x14ac:dyDescent="0.2">
      <c r="A535" s="163" t="s">
        <v>272</v>
      </c>
      <c r="B535" s="108" t="s">
        <v>389</v>
      </c>
      <c r="C535" s="162">
        <v>14</v>
      </c>
      <c r="D535" s="82" t="s">
        <v>121</v>
      </c>
      <c r="E535" s="63"/>
      <c r="F535" s="63"/>
      <c r="G535" s="83">
        <f t="shared" si="84"/>
        <v>0</v>
      </c>
      <c r="H535" s="6"/>
    </row>
    <row r="536" spans="1:8" ht="25.5" x14ac:dyDescent="0.2">
      <c r="A536" s="163" t="s">
        <v>273</v>
      </c>
      <c r="B536" s="165" t="s">
        <v>211</v>
      </c>
      <c r="C536" s="162">
        <v>1</v>
      </c>
      <c r="D536" s="82" t="s">
        <v>121</v>
      </c>
      <c r="E536" s="63"/>
      <c r="F536" s="63"/>
      <c r="G536" s="83">
        <f t="shared" si="84"/>
        <v>0</v>
      </c>
      <c r="H536" s="6"/>
    </row>
    <row r="537" spans="1:8" x14ac:dyDescent="0.2">
      <c r="A537" s="163" t="s">
        <v>907</v>
      </c>
      <c r="B537" s="108" t="s">
        <v>205</v>
      </c>
      <c r="C537" s="162">
        <v>14</v>
      </c>
      <c r="D537" s="82" t="s">
        <v>121</v>
      </c>
      <c r="E537" s="63"/>
      <c r="F537" s="63"/>
      <c r="G537" s="83">
        <f t="shared" si="84"/>
        <v>0</v>
      </c>
      <c r="H537" s="6"/>
    </row>
    <row r="538" spans="1:8" x14ac:dyDescent="0.2">
      <c r="A538" s="163" t="s">
        <v>948</v>
      </c>
      <c r="B538" s="108" t="s">
        <v>206</v>
      </c>
      <c r="C538" s="162">
        <v>14</v>
      </c>
      <c r="D538" s="82" t="s">
        <v>121</v>
      </c>
      <c r="E538" s="63"/>
      <c r="F538" s="63"/>
      <c r="G538" s="83">
        <f t="shared" si="84"/>
        <v>0</v>
      </c>
      <c r="H538" s="6"/>
    </row>
    <row r="539" spans="1:8" x14ac:dyDescent="0.2">
      <c r="A539" s="163" t="s">
        <v>949</v>
      </c>
      <c r="B539" s="108" t="s">
        <v>207</v>
      </c>
      <c r="C539" s="162">
        <v>14</v>
      </c>
      <c r="D539" s="82" t="s">
        <v>121</v>
      </c>
      <c r="E539" s="63"/>
      <c r="F539" s="63"/>
      <c r="G539" s="83">
        <f t="shared" si="84"/>
        <v>0</v>
      </c>
      <c r="H539" s="6"/>
    </row>
    <row r="540" spans="1:8" ht="25.5" x14ac:dyDescent="0.2">
      <c r="A540" s="163" t="s">
        <v>950</v>
      </c>
      <c r="B540" s="108" t="s">
        <v>188</v>
      </c>
      <c r="C540" s="162">
        <v>1</v>
      </c>
      <c r="D540" s="82" t="s">
        <v>121</v>
      </c>
      <c r="E540" s="63"/>
      <c r="F540" s="63"/>
      <c r="G540" s="83">
        <f t="shared" si="84"/>
        <v>0</v>
      </c>
      <c r="H540" s="6"/>
    </row>
    <row r="541" spans="1:8" ht="25.5" x14ac:dyDescent="0.2">
      <c r="A541" s="163" t="s">
        <v>951</v>
      </c>
      <c r="B541" s="108" t="s">
        <v>208</v>
      </c>
      <c r="C541" s="162">
        <v>15</v>
      </c>
      <c r="D541" s="82" t="s">
        <v>121</v>
      </c>
      <c r="E541" s="63"/>
      <c r="F541" s="63"/>
      <c r="G541" s="83">
        <f t="shared" si="84"/>
        <v>0</v>
      </c>
      <c r="H541" s="6"/>
    </row>
    <row r="542" spans="1:8" x14ac:dyDescent="0.2">
      <c r="A542" s="163" t="s">
        <v>952</v>
      </c>
      <c r="B542" s="108" t="s">
        <v>189</v>
      </c>
      <c r="C542" s="204">
        <v>2</v>
      </c>
      <c r="D542" s="82" t="s">
        <v>121</v>
      </c>
      <c r="E542" s="63"/>
      <c r="F542" s="63"/>
      <c r="G542" s="83">
        <f t="shared" si="84"/>
        <v>0</v>
      </c>
      <c r="H542" s="6"/>
    </row>
    <row r="543" spans="1:8" ht="25.5" x14ac:dyDescent="0.2">
      <c r="A543" s="163" t="s">
        <v>953</v>
      </c>
      <c r="B543" s="108" t="s">
        <v>353</v>
      </c>
      <c r="C543" s="162">
        <v>1</v>
      </c>
      <c r="D543" s="136" t="s">
        <v>105</v>
      </c>
      <c r="E543" s="63"/>
      <c r="F543" s="63"/>
      <c r="G543" s="83">
        <f t="shared" si="84"/>
        <v>0</v>
      </c>
      <c r="H543" s="6"/>
    </row>
    <row r="544" spans="1:8" x14ac:dyDescent="0.2">
      <c r="A544" s="163" t="s">
        <v>954</v>
      </c>
      <c r="B544" s="108" t="s">
        <v>144</v>
      </c>
      <c r="C544" s="162">
        <v>26</v>
      </c>
      <c r="D544" s="82" t="s">
        <v>71</v>
      </c>
      <c r="E544" s="116"/>
      <c r="F544" s="63"/>
      <c r="G544" s="83">
        <f t="shared" si="84"/>
        <v>0</v>
      </c>
      <c r="H544" s="6"/>
    </row>
    <row r="545" spans="1:8" x14ac:dyDescent="0.2">
      <c r="A545" s="163" t="s">
        <v>955</v>
      </c>
      <c r="B545" s="108" t="s">
        <v>148</v>
      </c>
      <c r="C545" s="162">
        <v>13</v>
      </c>
      <c r="D545" s="82" t="s">
        <v>121</v>
      </c>
      <c r="E545" s="116"/>
      <c r="F545" s="63"/>
      <c r="G545" s="114">
        <f>SUM(E545:F545)*C545</f>
        <v>0</v>
      </c>
      <c r="H545" s="6"/>
    </row>
    <row r="546" spans="1:8" ht="25.5" x14ac:dyDescent="0.2">
      <c r="A546" s="163" t="s">
        <v>956</v>
      </c>
      <c r="B546" s="108" t="s">
        <v>354</v>
      </c>
      <c r="C546" s="162">
        <v>15</v>
      </c>
      <c r="D546" s="82" t="s">
        <v>121</v>
      </c>
      <c r="E546" s="116"/>
      <c r="F546" s="63"/>
      <c r="G546" s="114">
        <f t="shared" ref="G546" si="86">SUM(E546:F546)*C546</f>
        <v>0</v>
      </c>
    </row>
    <row r="547" spans="1:8" x14ac:dyDescent="0.2">
      <c r="A547" s="31">
        <v>13</v>
      </c>
      <c r="B547" s="32" t="s">
        <v>201</v>
      </c>
      <c r="C547" s="65"/>
      <c r="D547" s="68"/>
      <c r="E547" s="66"/>
      <c r="F547" s="62"/>
      <c r="G547" s="64"/>
      <c r="H547" s="6"/>
    </row>
    <row r="548" spans="1:8" ht="25.5" x14ac:dyDescent="0.2">
      <c r="A548" s="163" t="s">
        <v>106</v>
      </c>
      <c r="B548" s="108" t="s">
        <v>355</v>
      </c>
      <c r="C548" s="204">
        <f>270</f>
        <v>270</v>
      </c>
      <c r="D548" s="164" t="s">
        <v>71</v>
      </c>
      <c r="E548" s="116"/>
      <c r="F548" s="63"/>
      <c r="G548" s="83">
        <f t="shared" ref="G548:G551" si="87">SUM(E548:F548)*C548</f>
        <v>0</v>
      </c>
      <c r="H548" s="6"/>
    </row>
    <row r="549" spans="1:8" ht="25.5" x14ac:dyDescent="0.2">
      <c r="A549" s="163" t="s">
        <v>139</v>
      </c>
      <c r="B549" s="108" t="s">
        <v>202</v>
      </c>
      <c r="C549" s="204">
        <v>90</v>
      </c>
      <c r="D549" s="82" t="s">
        <v>121</v>
      </c>
      <c r="E549" s="116"/>
      <c r="F549" s="63"/>
      <c r="G549" s="83">
        <f t="shared" si="87"/>
        <v>0</v>
      </c>
      <c r="H549" s="6"/>
    </row>
    <row r="550" spans="1:8" ht="25.5" x14ac:dyDescent="0.2">
      <c r="A550" s="163" t="s">
        <v>195</v>
      </c>
      <c r="B550" s="108" t="s">
        <v>184</v>
      </c>
      <c r="C550" s="162">
        <v>1270</v>
      </c>
      <c r="D550" s="110" t="s">
        <v>71</v>
      </c>
      <c r="E550" s="63"/>
      <c r="F550" s="63"/>
      <c r="G550" s="83">
        <f t="shared" si="87"/>
        <v>0</v>
      </c>
      <c r="H550" s="6"/>
    </row>
    <row r="551" spans="1:8" x14ac:dyDescent="0.2">
      <c r="A551" s="163" t="s">
        <v>275</v>
      </c>
      <c r="B551" s="108" t="s">
        <v>716</v>
      </c>
      <c r="C551" s="162">
        <v>90</v>
      </c>
      <c r="D551" s="82" t="s">
        <v>71</v>
      </c>
      <c r="E551" s="116"/>
      <c r="F551" s="63"/>
      <c r="G551" s="83">
        <f t="shared" si="87"/>
        <v>0</v>
      </c>
      <c r="H551" s="6"/>
    </row>
    <row r="552" spans="1:8" x14ac:dyDescent="0.2">
      <c r="A552" s="163" t="s">
        <v>276</v>
      </c>
      <c r="B552" s="108" t="s">
        <v>203</v>
      </c>
      <c r="C552" s="162">
        <v>50</v>
      </c>
      <c r="D552" s="82" t="s">
        <v>121</v>
      </c>
      <c r="E552" s="116"/>
      <c r="F552" s="63"/>
      <c r="G552" s="114">
        <f>SUM(E552:F552)*C552</f>
        <v>0</v>
      </c>
      <c r="H552" s="6"/>
    </row>
    <row r="553" spans="1:8" ht="24.95" customHeight="1" x14ac:dyDescent="0.2">
      <c r="A553" s="163" t="s">
        <v>277</v>
      </c>
      <c r="B553" s="108" t="s">
        <v>628</v>
      </c>
      <c r="C553" s="162">
        <v>5</v>
      </c>
      <c r="D553" s="82" t="s">
        <v>71</v>
      </c>
      <c r="E553" s="116"/>
      <c r="F553" s="63"/>
      <c r="G553" s="114">
        <f>SUM(E553:F553)*C553</f>
        <v>0</v>
      </c>
      <c r="H553" s="6"/>
    </row>
    <row r="554" spans="1:8" ht="24.95" customHeight="1" x14ac:dyDescent="0.2">
      <c r="A554" s="163" t="s">
        <v>278</v>
      </c>
      <c r="B554" s="165" t="s">
        <v>720</v>
      </c>
      <c r="C554" s="162">
        <v>22</v>
      </c>
      <c r="D554" s="82" t="s">
        <v>121</v>
      </c>
      <c r="E554" s="116"/>
      <c r="F554" s="63"/>
      <c r="G554" s="114">
        <f>SUM(E554:F554)*C554</f>
        <v>0</v>
      </c>
      <c r="H554" s="6"/>
    </row>
    <row r="555" spans="1:8" ht="25.5" x14ac:dyDescent="0.2">
      <c r="A555" s="163" t="s">
        <v>279</v>
      </c>
      <c r="B555" s="108" t="s">
        <v>629</v>
      </c>
      <c r="C555" s="162">
        <v>1</v>
      </c>
      <c r="D555" s="82" t="s">
        <v>121</v>
      </c>
      <c r="E555" s="116"/>
      <c r="F555" s="63"/>
      <c r="G555" s="114">
        <f>SUM(E555:F555)*C555</f>
        <v>0</v>
      </c>
      <c r="H555" s="6"/>
    </row>
    <row r="556" spans="1:8" x14ac:dyDescent="0.2">
      <c r="A556" s="163" t="s">
        <v>280</v>
      </c>
      <c r="B556" s="108" t="s">
        <v>630</v>
      </c>
      <c r="C556" s="162">
        <v>5</v>
      </c>
      <c r="D556" s="82" t="s">
        <v>71</v>
      </c>
      <c r="E556" s="116"/>
      <c r="F556" s="63"/>
      <c r="G556" s="114">
        <f>SUM(E556,F556)*C556</f>
        <v>0</v>
      </c>
      <c r="H556" s="6"/>
    </row>
    <row r="557" spans="1:8" x14ac:dyDescent="0.2">
      <c r="A557" s="163" t="s">
        <v>281</v>
      </c>
      <c r="B557" s="108" t="s">
        <v>185</v>
      </c>
      <c r="C557" s="162">
        <v>1</v>
      </c>
      <c r="D557" s="82" t="s">
        <v>121</v>
      </c>
      <c r="E557" s="116"/>
      <c r="F557" s="63"/>
      <c r="G557" s="114">
        <f t="shared" ref="G557:G560" si="88">SUM(E557,F557)*C557</f>
        <v>0</v>
      </c>
      <c r="H557" s="6"/>
    </row>
    <row r="558" spans="1:8" x14ac:dyDescent="0.2">
      <c r="A558" s="163" t="s">
        <v>282</v>
      </c>
      <c r="B558" s="108" t="s">
        <v>356</v>
      </c>
      <c r="C558" s="162">
        <v>1</v>
      </c>
      <c r="D558" s="82" t="s">
        <v>105</v>
      </c>
      <c r="E558" s="67" t="s">
        <v>220</v>
      </c>
      <c r="F558" s="63"/>
      <c r="G558" s="114">
        <f t="shared" si="88"/>
        <v>0</v>
      </c>
      <c r="H558" s="6"/>
    </row>
    <row r="559" spans="1:8" x14ac:dyDescent="0.2">
      <c r="A559" s="163" t="s">
        <v>283</v>
      </c>
      <c r="B559" s="108" t="s">
        <v>357</v>
      </c>
      <c r="C559" s="162">
        <v>1</v>
      </c>
      <c r="D559" s="82" t="s">
        <v>121</v>
      </c>
      <c r="E559" s="67" t="s">
        <v>220</v>
      </c>
      <c r="F559" s="63"/>
      <c r="G559" s="114">
        <f t="shared" si="88"/>
        <v>0</v>
      </c>
      <c r="H559" s="6"/>
    </row>
    <row r="560" spans="1:8" x14ac:dyDescent="0.2">
      <c r="A560" s="163" t="s">
        <v>284</v>
      </c>
      <c r="B560" s="108" t="s">
        <v>358</v>
      </c>
      <c r="C560" s="162">
        <v>1</v>
      </c>
      <c r="D560" s="82" t="s">
        <v>121</v>
      </c>
      <c r="E560" s="67" t="s">
        <v>220</v>
      </c>
      <c r="F560" s="63"/>
      <c r="G560" s="114">
        <f t="shared" si="88"/>
        <v>0</v>
      </c>
    </row>
    <row r="561" spans="1:8" x14ac:dyDescent="0.2">
      <c r="A561" s="31">
        <v>14</v>
      </c>
      <c r="B561" s="32" t="s">
        <v>107</v>
      </c>
      <c r="C561" s="65" t="s">
        <v>108</v>
      </c>
      <c r="D561" s="68"/>
      <c r="E561" s="66"/>
      <c r="F561" s="62"/>
      <c r="G561" s="64"/>
      <c r="H561" s="6"/>
    </row>
    <row r="562" spans="1:8" x14ac:dyDescent="0.2">
      <c r="A562" s="81" t="s">
        <v>216</v>
      </c>
      <c r="B562" s="108" t="s">
        <v>722</v>
      </c>
      <c r="C562" s="135">
        <v>40</v>
      </c>
      <c r="D562" s="82" t="s">
        <v>121</v>
      </c>
      <c r="E562" s="116"/>
      <c r="F562" s="63"/>
      <c r="G562" s="114">
        <f t="shared" ref="G562:G569" si="89">SUM(E562:F562)*C562</f>
        <v>0</v>
      </c>
      <c r="H562" s="6"/>
    </row>
    <row r="563" spans="1:8" ht="25.5" x14ac:dyDescent="0.2">
      <c r="A563" s="81" t="s">
        <v>217</v>
      </c>
      <c r="B563" s="108" t="s">
        <v>723</v>
      </c>
      <c r="C563" s="135">
        <v>1</v>
      </c>
      <c r="D563" s="82" t="s">
        <v>105</v>
      </c>
      <c r="E563" s="67" t="s">
        <v>220</v>
      </c>
      <c r="F563" s="63"/>
      <c r="G563" s="114">
        <f t="shared" si="89"/>
        <v>0</v>
      </c>
      <c r="H563" s="6"/>
    </row>
    <row r="564" spans="1:8" x14ac:dyDescent="0.2">
      <c r="A564" s="81" t="s">
        <v>714</v>
      </c>
      <c r="B564" s="108" t="s">
        <v>724</v>
      </c>
      <c r="C564" s="135">
        <v>14</v>
      </c>
      <c r="D564" s="82" t="s">
        <v>121</v>
      </c>
      <c r="E564" s="67" t="s">
        <v>220</v>
      </c>
      <c r="F564" s="63"/>
      <c r="G564" s="114">
        <f t="shared" si="89"/>
        <v>0</v>
      </c>
      <c r="H564" s="6"/>
    </row>
    <row r="565" spans="1:8" x14ac:dyDescent="0.2">
      <c r="A565" s="81" t="s">
        <v>715</v>
      </c>
      <c r="B565" s="108" t="s">
        <v>725</v>
      </c>
      <c r="C565" s="135">
        <v>1</v>
      </c>
      <c r="D565" s="82" t="s">
        <v>105</v>
      </c>
      <c r="E565" s="67" t="s">
        <v>220</v>
      </c>
      <c r="F565" s="63"/>
      <c r="G565" s="114">
        <f t="shared" si="89"/>
        <v>0</v>
      </c>
      <c r="H565" s="6"/>
    </row>
    <row r="566" spans="1:8" x14ac:dyDescent="0.2">
      <c r="A566" s="81" t="s">
        <v>717</v>
      </c>
      <c r="B566" s="108" t="s">
        <v>726</v>
      </c>
      <c r="C566" s="135">
        <v>8</v>
      </c>
      <c r="D566" s="82" t="s">
        <v>121</v>
      </c>
      <c r="E566" s="67" t="s">
        <v>220</v>
      </c>
      <c r="F566" s="63"/>
      <c r="G566" s="114">
        <f t="shared" si="89"/>
        <v>0</v>
      </c>
      <c r="H566" s="6"/>
    </row>
    <row r="567" spans="1:8" ht="25.5" x14ac:dyDescent="0.2">
      <c r="A567" s="81" t="s">
        <v>718</v>
      </c>
      <c r="B567" s="108" t="s">
        <v>727</v>
      </c>
      <c r="C567" s="135">
        <v>1</v>
      </c>
      <c r="D567" s="82" t="s">
        <v>105</v>
      </c>
      <c r="E567" s="67" t="s">
        <v>220</v>
      </c>
      <c r="F567" s="63"/>
      <c r="G567" s="114">
        <f t="shared" si="89"/>
        <v>0</v>
      </c>
      <c r="H567" s="6"/>
    </row>
    <row r="568" spans="1:8" x14ac:dyDescent="0.2">
      <c r="A568" s="81" t="s">
        <v>719</v>
      </c>
      <c r="B568" s="108" t="s">
        <v>891</v>
      </c>
      <c r="C568" s="135">
        <v>1</v>
      </c>
      <c r="D568" s="82" t="s">
        <v>121</v>
      </c>
      <c r="E568" s="115"/>
      <c r="F568" s="115"/>
      <c r="G568" s="196">
        <f>SUM(E568:F568)*C568</f>
        <v>0</v>
      </c>
    </row>
    <row r="569" spans="1:8" ht="25.5" x14ac:dyDescent="0.2">
      <c r="A569" s="81" t="s">
        <v>721</v>
      </c>
      <c r="B569" s="108" t="s">
        <v>209</v>
      </c>
      <c r="C569" s="135">
        <v>2</v>
      </c>
      <c r="D569" s="82" t="s">
        <v>121</v>
      </c>
      <c r="E569" s="67" t="s">
        <v>220</v>
      </c>
      <c r="F569" s="63"/>
      <c r="G569" s="114">
        <f t="shared" si="89"/>
        <v>0</v>
      </c>
    </row>
    <row r="570" spans="1:8" x14ac:dyDescent="0.2">
      <c r="A570" s="178"/>
      <c r="B570" s="214" t="s">
        <v>17</v>
      </c>
      <c r="C570" s="214"/>
      <c r="D570" s="215"/>
      <c r="E570" s="120">
        <f>SUMPRODUCT(E328:E569,$C328:$C569)</f>
        <v>0</v>
      </c>
      <c r="F570" s="121">
        <f>SUMPRODUCT(F330:F569,$C330:$C569)</f>
        <v>0</v>
      </c>
      <c r="G570" s="122">
        <f>SUM(G330:G569)</f>
        <v>0</v>
      </c>
    </row>
    <row r="571" spans="1:8" ht="15.75" thickBot="1" x14ac:dyDescent="0.25">
      <c r="A571" s="191"/>
      <c r="B571" s="231" t="s">
        <v>117</v>
      </c>
      <c r="C571" s="231"/>
      <c r="D571" s="232"/>
      <c r="E571" s="179">
        <f>SUM(E207,E278,E327,E570)</f>
        <v>0</v>
      </c>
      <c r="F571" s="179">
        <f>SUM(F207,F278,F327,F570)</f>
        <v>0</v>
      </c>
      <c r="G571" s="179">
        <f>SUM(G207,G278,G327,G570)</f>
        <v>0</v>
      </c>
    </row>
    <row r="572" spans="1:8" ht="15.75" thickBot="1" x14ac:dyDescent="0.25">
      <c r="A572" s="189"/>
      <c r="B572" s="216" t="s">
        <v>114</v>
      </c>
      <c r="C572" s="216"/>
      <c r="D572" s="217"/>
      <c r="E572" s="180">
        <f>TRUNC(E571*(1+$G$3),2)</f>
        <v>0</v>
      </c>
      <c r="F572" s="181">
        <f>TRUNC(F571*(1+$G$3),2)</f>
        <v>0</v>
      </c>
      <c r="G572" s="182">
        <f>TRUNC(G571*(1+$G$3),2)</f>
        <v>0</v>
      </c>
    </row>
  </sheetData>
  <sheetProtection algorithmName="SHA-512" hashValue="t+kwU1wY8ur13AjtijFY2m4Bf1KEC7pG8902i8YVSiA2cOJIj8MOA3fhnakKtS7I0QT2GISaAZWEmzPx7w4fHw==" saltValue="PONq7kF8mf3EJ/6o0bHcgg==" spinCount="100000" sheet="1" selectLockedCells="1"/>
  <protectedRanges>
    <protectedRange sqref="E282:F282" name="Intervalo1_10"/>
    <protectedRange sqref="E296:F296" name="Intervalo1_1_6"/>
    <protectedRange sqref="E286:F286 E305:F305" name="Intervalo1_1_1_1_1"/>
    <protectedRange sqref="E285:F285 E304:F304" name="Intervalo1_1_1_1"/>
  </protectedRanges>
  <mergeCells count="23">
    <mergeCell ref="B570:D570"/>
    <mergeCell ref="B572:D572"/>
    <mergeCell ref="G12:G13"/>
    <mergeCell ref="A1:G1"/>
    <mergeCell ref="B12:B13"/>
    <mergeCell ref="D12:D13"/>
    <mergeCell ref="A7:G7"/>
    <mergeCell ref="C12:C13"/>
    <mergeCell ref="A12:A13"/>
    <mergeCell ref="E12:F12"/>
    <mergeCell ref="A6:G6"/>
    <mergeCell ref="B571:D571"/>
    <mergeCell ref="A10:G10"/>
    <mergeCell ref="B207:D207"/>
    <mergeCell ref="B327:D327"/>
    <mergeCell ref="B278:D278"/>
    <mergeCell ref="D9:G9"/>
    <mergeCell ref="E2:F2"/>
    <mergeCell ref="B3:C3"/>
    <mergeCell ref="E3:F3"/>
    <mergeCell ref="E4:F4"/>
    <mergeCell ref="E5:F5"/>
    <mergeCell ref="D8:E8"/>
  </mergeCells>
  <phoneticPr fontId="26" type="noConversion"/>
  <conditionalFormatting sqref="B129 B327 B194 B204:B207 B99:B100 B106 B119:B120 B79:B80 B137 B126 B145:B147 F145:F147 F151 B151 B200:B202 B103 B279 B521:B523 B525:B528">
    <cfRule type="containsText" dxfId="300" priority="4445" stopIfTrue="1" operator="containsText" text="x,xx">
      <formula>NOT(ISERROR(SEARCH("x,xx",B79)))</formula>
    </cfRule>
  </conditionalFormatting>
  <conditionalFormatting sqref="B11">
    <cfRule type="containsText" dxfId="299" priority="4424" stopIfTrue="1" operator="containsText" text="x,xx">
      <formula>NOT(ISERROR(SEARCH("x,xx",B11)))</formula>
    </cfRule>
  </conditionalFormatting>
  <conditionalFormatting sqref="G11">
    <cfRule type="containsText" dxfId="298" priority="4423" stopIfTrue="1" operator="containsText" text="x,xx">
      <formula>NOT(ISERROR(SEARCH("x,xx",G11)))</formula>
    </cfRule>
  </conditionalFormatting>
  <conditionalFormatting sqref="B571">
    <cfRule type="containsText" dxfId="297" priority="4133" stopIfTrue="1" operator="containsText" text="x,xx">
      <formula>NOT(ISERROR(SEARCH("x,xx",B571)))</formula>
    </cfRule>
  </conditionalFormatting>
  <conditionalFormatting sqref="B572">
    <cfRule type="containsText" dxfId="296" priority="4132" stopIfTrue="1" operator="containsText" text="x,xx">
      <formula>NOT(ISERROR(SEARCH("x,xx",B572)))</formula>
    </cfRule>
  </conditionalFormatting>
  <conditionalFormatting sqref="B14">
    <cfRule type="containsText" dxfId="295" priority="3987" stopIfTrue="1" operator="containsText" text="x,xx">
      <formula>NOT(ISERROR(SEARCH("x,xx",B14)))</formula>
    </cfRule>
  </conditionalFormatting>
  <conditionalFormatting sqref="B125">
    <cfRule type="containsText" dxfId="294" priority="3224" stopIfTrue="1" operator="containsText" text="x,xx">
      <formula>NOT(ISERROR(SEARCH("x,xx",B125)))</formula>
    </cfRule>
  </conditionalFormatting>
  <conditionalFormatting sqref="B98">
    <cfRule type="containsText" dxfId="293" priority="3308" stopIfTrue="1" operator="containsText" text="x,xx">
      <formula>NOT(ISERROR(SEARCH("x,xx",B98)))</formula>
    </cfRule>
  </conditionalFormatting>
  <conditionalFormatting sqref="B105">
    <cfRule type="containsText" dxfId="292" priority="3292" stopIfTrue="1" operator="containsText" text="x,xx">
      <formula>NOT(ISERROR(SEARCH("x,xx",B105)))</formula>
    </cfRule>
  </conditionalFormatting>
  <conditionalFormatting sqref="B91">
    <cfRule type="containsText" dxfId="291" priority="3240" stopIfTrue="1" operator="containsText" text="x,xx">
      <formula>NOT(ISERROR(SEARCH("x,xx",B91)))</formula>
    </cfRule>
  </conditionalFormatting>
  <conditionalFormatting sqref="B85">
    <cfRule type="containsText" dxfId="290" priority="3235" stopIfTrue="1" operator="containsText" text="x,xx">
      <formula>NOT(ISERROR(SEARCH("x,xx",B85)))</formula>
    </cfRule>
  </conditionalFormatting>
  <conditionalFormatting sqref="B123:B124">
    <cfRule type="containsText" dxfId="289" priority="3230" stopIfTrue="1" operator="containsText" text="x,xx">
      <formula>NOT(ISERROR(SEARCH("x,xx",B123)))</formula>
    </cfRule>
  </conditionalFormatting>
  <conditionalFormatting sqref="B127">
    <cfRule type="containsText" dxfId="288" priority="3033" stopIfTrue="1" operator="containsText" text="x,xx">
      <formula>NOT(ISERROR(SEARCH("x,xx",B127)))</formula>
    </cfRule>
  </conditionalFormatting>
  <conditionalFormatting sqref="B78">
    <cfRule type="containsText" dxfId="287" priority="2877" stopIfTrue="1" operator="containsText" text="x,xx">
      <formula>NOT(ISERROR(SEARCH("x,xx",B78)))</formula>
    </cfRule>
  </conditionalFormatting>
  <conditionalFormatting sqref="B66">
    <cfRule type="containsText" dxfId="286" priority="1316" stopIfTrue="1" operator="containsText" text="x,xx">
      <formula>NOT(ISERROR(SEARCH("x,xx",B66)))</formula>
    </cfRule>
  </conditionalFormatting>
  <conditionalFormatting sqref="B83">
    <cfRule type="containsText" dxfId="285" priority="1296" stopIfTrue="1" operator="containsText" text="x,xx">
      <formula>NOT(ISERROR(SEARCH("x,xx",B83)))</formula>
    </cfRule>
  </conditionalFormatting>
  <conditionalFormatting sqref="B97">
    <cfRule type="containsText" dxfId="284" priority="1312" stopIfTrue="1" operator="containsText" text="x,xx">
      <formula>NOT(ISERROR(SEARCH("x,xx",B97)))</formula>
    </cfRule>
  </conditionalFormatting>
  <conditionalFormatting sqref="B90">
    <cfRule type="containsText" dxfId="283" priority="1304" stopIfTrue="1" operator="containsText" text="x,xx">
      <formula>NOT(ISERROR(SEARCH("x,xx",B90)))</formula>
    </cfRule>
  </conditionalFormatting>
  <conditionalFormatting sqref="B122">
    <cfRule type="containsText" dxfId="282" priority="1292" stopIfTrue="1" operator="containsText" text="x,xx">
      <formula>NOT(ISERROR(SEARCH("x,xx",B122)))</formula>
    </cfRule>
  </conditionalFormatting>
  <conditionalFormatting sqref="B193">
    <cfRule type="containsText" dxfId="281" priority="1284" stopIfTrue="1" operator="containsText" text="x,xx">
      <formula>NOT(ISERROR(SEARCH("x,xx",B193)))</formula>
    </cfRule>
  </conditionalFormatting>
  <conditionalFormatting sqref="B203">
    <cfRule type="containsText" dxfId="280" priority="1276" stopIfTrue="1" operator="containsText" text="x,xx">
      <formula>NOT(ISERROR(SEARCH("x,xx",B203)))</formula>
    </cfRule>
  </conditionalFormatting>
  <conditionalFormatting sqref="B195">
    <cfRule type="containsText" dxfId="279" priority="1216" stopIfTrue="1" operator="containsText" text="x,xx">
      <formula>NOT(ISERROR(SEARCH("x,xx",B195)))</formula>
    </cfRule>
  </conditionalFormatting>
  <conditionalFormatting sqref="B118">
    <cfRule type="containsText" dxfId="278" priority="1202" stopIfTrue="1" operator="containsText" text="x,xx">
      <formula>NOT(ISERROR(SEARCH("x,xx",B118)))</formula>
    </cfRule>
  </conditionalFormatting>
  <conditionalFormatting sqref="B116">
    <cfRule type="containsText" dxfId="277" priority="1200" stopIfTrue="1" operator="containsText" text="x,xx">
      <formula>NOT(ISERROR(SEARCH("x,xx",B116)))</formula>
    </cfRule>
  </conditionalFormatting>
  <conditionalFormatting sqref="B570">
    <cfRule type="containsText" dxfId="276" priority="1184" stopIfTrue="1" operator="containsText" text="x,xx">
      <formula>NOT(ISERROR(SEARCH("x,xx",B570)))</formula>
    </cfRule>
  </conditionalFormatting>
  <conditionalFormatting sqref="B328">
    <cfRule type="containsText" dxfId="275" priority="888" stopIfTrue="1" operator="containsText" text="x,xx">
      <formula>NOT(ISERROR(SEARCH("x,xx",B328)))</formula>
    </cfRule>
  </conditionalFormatting>
  <conditionalFormatting sqref="B121">
    <cfRule type="containsText" dxfId="274" priority="710" stopIfTrue="1" operator="containsText" text="x,xx">
      <formula>NOT(ISERROR(SEARCH("x,xx",B121)))</formula>
    </cfRule>
  </conditionalFormatting>
  <conditionalFormatting sqref="B94">
    <cfRule type="containsText" dxfId="273" priority="661" stopIfTrue="1" operator="containsText" text="x,xx">
      <formula>NOT(ISERROR(SEARCH("x,xx",B94)))</formula>
    </cfRule>
  </conditionalFormatting>
  <conditionalFormatting sqref="B95">
    <cfRule type="containsText" dxfId="272" priority="660" stopIfTrue="1" operator="containsText" text="x,xx">
      <formula>NOT(ISERROR(SEARCH("x,xx",B95)))</formula>
    </cfRule>
  </conditionalFormatting>
  <conditionalFormatting sqref="G139">
    <cfRule type="containsText" dxfId="271" priority="649" stopIfTrue="1" operator="containsText" text="x,xx">
      <formula>NOT(ISERROR(SEARCH("x,xx",G139)))</formula>
    </cfRule>
  </conditionalFormatting>
  <conditionalFormatting sqref="B162">
    <cfRule type="containsText" dxfId="270" priority="646" stopIfTrue="1" operator="containsText" text="x,xx">
      <formula>NOT(ISERROR(SEARCH("x,xx",B162)))</formula>
    </cfRule>
  </conditionalFormatting>
  <conditionalFormatting sqref="B163">
    <cfRule type="containsText" dxfId="269" priority="624" stopIfTrue="1" operator="containsText" text="x,xx">
      <formula>NOT(ISERROR(SEARCH("x,xx",B163)))</formula>
    </cfRule>
  </conditionalFormatting>
  <conditionalFormatting sqref="G191:G192">
    <cfRule type="containsText" dxfId="268" priority="533" stopIfTrue="1" operator="containsText" text="x,xx">
      <formula>NOT(ISERROR(SEARCH("x,xx",G191)))</formula>
    </cfRule>
  </conditionalFormatting>
  <conditionalFormatting sqref="B190 G190">
    <cfRule type="containsText" dxfId="267" priority="535" stopIfTrue="1" operator="containsText" text="x,xx">
      <formula>NOT(ISERROR(SEARCH("x,xx",B190)))</formula>
    </cfRule>
  </conditionalFormatting>
  <conditionalFormatting sqref="B191:B192">
    <cfRule type="containsText" dxfId="266" priority="534" stopIfTrue="1" operator="containsText" text="x,xx">
      <formula>NOT(ISERROR(SEARCH("x,xx",B191)))</formula>
    </cfRule>
  </conditionalFormatting>
  <conditionalFormatting sqref="G110:G113 B109">
    <cfRule type="containsText" dxfId="265" priority="940" stopIfTrue="1" operator="containsText" text="x,xx">
      <formula>NOT(ISERROR(SEARCH("x,xx",#REF!)))</formula>
    </cfRule>
  </conditionalFormatting>
  <conditionalFormatting sqref="G51">
    <cfRule type="containsText" dxfId="264" priority="900" stopIfTrue="1" operator="containsText" text="x,xx">
      <formula>NOT(ISERROR(SEARCH("x,xx",#REF!)))</formula>
    </cfRule>
  </conditionalFormatting>
  <conditionalFormatting sqref="B93">
    <cfRule type="containsText" dxfId="263" priority="701" stopIfTrue="1" operator="containsText" text="x,xx">
      <formula>NOT(ISERROR(SEARCH("x,xx",#REF!)))</formula>
    </cfRule>
  </conditionalFormatting>
  <conditionalFormatting sqref="G25:G29 G32:G33">
    <cfRule type="containsText" dxfId="262" priority="4877" stopIfTrue="1" operator="containsText" text="x,xx">
      <formula>NOT(ISERROR(SEARCH("x,xx",#REF!)))</formula>
    </cfRule>
  </conditionalFormatting>
  <conditionalFormatting sqref="G22 G24">
    <cfRule type="containsText" dxfId="261" priority="5116" stopIfTrue="1" operator="containsText" text="x,xx">
      <formula>NOT(ISERROR(SEARCH("x,xx",#REF!)))</formula>
    </cfRule>
  </conditionalFormatting>
  <conditionalFormatting sqref="G99:G102">
    <cfRule type="containsText" dxfId="260" priority="5383" stopIfTrue="1" operator="containsText" text="x,xx">
      <formula>NOT(ISERROR(SEARCH("x,xx",#REF!)))</formula>
    </cfRule>
  </conditionalFormatting>
  <conditionalFormatting sqref="B15 B20 B23 G16:G19">
    <cfRule type="containsText" dxfId="259" priority="6349" stopIfTrue="1" operator="containsText" text="x,xx">
      <formula>NOT(ISERROR(SEARCH("x,xx",#REF!)))</formula>
    </cfRule>
  </conditionalFormatting>
  <conditionalFormatting sqref="G21 A21:A22">
    <cfRule type="containsText" dxfId="258" priority="6360" stopIfTrue="1" operator="containsText" text="x,xx">
      <formula>NOT(ISERROR(SEARCH("x,xx",#REF!)))</formula>
    </cfRule>
  </conditionalFormatting>
  <conditionalFormatting sqref="G34">
    <cfRule type="containsText" dxfId="257" priority="475" stopIfTrue="1" operator="containsText" text="x,xx">
      <formula>NOT(ISERROR(SEARCH("x,xx",#REF!)))</formula>
    </cfRule>
  </conditionalFormatting>
  <conditionalFormatting sqref="G35:G38">
    <cfRule type="containsText" dxfId="256" priority="472" stopIfTrue="1" operator="containsText" text="x,xx">
      <formula>NOT(ISERROR(SEARCH("x,xx",#REF!)))</formula>
    </cfRule>
  </conditionalFormatting>
  <conditionalFormatting sqref="B38">
    <cfRule type="containsText" dxfId="255" priority="468" stopIfTrue="1" operator="containsText" text="x,xx">
      <formula>NOT(ISERROR(SEARCH("x,xx",B38)))</formula>
    </cfRule>
  </conditionalFormatting>
  <conditionalFormatting sqref="B50">
    <cfRule type="containsText" dxfId="254" priority="465" stopIfTrue="1" operator="containsText" text="x,xx">
      <formula>NOT(ISERROR(SEARCH("x,xx",B50)))</formula>
    </cfRule>
  </conditionalFormatting>
  <conditionalFormatting sqref="G46">
    <cfRule type="containsText" dxfId="253" priority="464" stopIfTrue="1" operator="containsText" text="x,xx">
      <formula>NOT(ISERROR(SEARCH("x,xx",#REF!)))</formula>
    </cfRule>
  </conditionalFormatting>
  <conditionalFormatting sqref="B46">
    <cfRule type="containsText" dxfId="252" priority="463" stopIfTrue="1" operator="containsText" text="x,xx">
      <formula>NOT(ISERROR(SEARCH("x,xx",B46)))</formula>
    </cfRule>
  </conditionalFormatting>
  <conditionalFormatting sqref="G30">
    <cfRule type="containsText" dxfId="251" priority="460" stopIfTrue="1" operator="containsText" text="x,xx">
      <formula>NOT(ISERROR(SEARCH("x,xx",#REF!)))</formula>
    </cfRule>
  </conditionalFormatting>
  <conditionalFormatting sqref="B67">
    <cfRule type="containsText" dxfId="250" priority="456" stopIfTrue="1" operator="containsText" text="x,xx">
      <formula>NOT(ISERROR(SEARCH("x,xx",B67)))</formula>
    </cfRule>
  </conditionalFormatting>
  <conditionalFormatting sqref="B71">
    <cfRule type="containsText" dxfId="249" priority="452" stopIfTrue="1" operator="containsText" text="x,xx">
      <formula>NOT(ISERROR(SEARCH("x,xx",B71)))</formula>
    </cfRule>
  </conditionalFormatting>
  <conditionalFormatting sqref="B81:B82">
    <cfRule type="containsText" dxfId="248" priority="447" stopIfTrue="1" operator="containsText" text="x,xx">
      <formula>NOT(ISERROR(SEARCH("x,xx",B81)))</formula>
    </cfRule>
  </conditionalFormatting>
  <conditionalFormatting sqref="B86">
    <cfRule type="containsText" dxfId="247" priority="443" stopIfTrue="1" operator="containsText" text="x,xx">
      <formula>NOT(ISERROR(SEARCH("x,xx",B86)))</formula>
    </cfRule>
  </conditionalFormatting>
  <conditionalFormatting sqref="B84">
    <cfRule type="containsText" dxfId="246" priority="441" stopIfTrue="1" operator="containsText" text="x,xx">
      <formula>NOT(ISERROR(SEARCH("x,xx",B84)))</formula>
    </cfRule>
  </conditionalFormatting>
  <conditionalFormatting sqref="B101">
    <cfRule type="containsText" dxfId="245" priority="439" stopIfTrue="1" operator="containsText" text="x,xx">
      <formula>NOT(ISERROR(SEARCH("x,xx",B101)))</formula>
    </cfRule>
  </conditionalFormatting>
  <conditionalFormatting sqref="B117">
    <cfRule type="containsText" dxfId="244" priority="436" stopIfTrue="1" operator="containsText" text="x,xx">
      <formula>NOT(ISERROR(SEARCH("x,xx",B117)))</formula>
    </cfRule>
  </conditionalFormatting>
  <conditionalFormatting sqref="B107 F106:F107">
    <cfRule type="containsText" dxfId="243" priority="435" stopIfTrue="1" operator="containsText" text="x,xx">
      <formula>NOT(ISERROR(SEARCH("x,xx",B106)))</formula>
    </cfRule>
  </conditionalFormatting>
  <conditionalFormatting sqref="G114">
    <cfRule type="containsText" dxfId="242" priority="429" stopIfTrue="1" operator="containsText" text="x,xx">
      <formula>NOT(ISERROR(SEARCH("x,xx",#REF!)))</formula>
    </cfRule>
  </conditionalFormatting>
  <conditionalFormatting sqref="G115">
    <cfRule type="containsText" dxfId="241" priority="428" stopIfTrue="1" operator="containsText" text="x,xx">
      <formula>NOT(ISERROR(SEARCH("x,xx",#REF!)))</formula>
    </cfRule>
  </conditionalFormatting>
  <conditionalFormatting sqref="F53">
    <cfRule type="containsText" dxfId="240" priority="405" stopIfTrue="1" operator="containsText" text="x,xx">
      <formula>NOT(ISERROR(SEARCH("x,xx",F53)))</formula>
    </cfRule>
  </conditionalFormatting>
  <conditionalFormatting sqref="G88">
    <cfRule type="containsText" dxfId="239" priority="401" stopIfTrue="1" operator="containsText" text="x,xx">
      <formula>NOT(ISERROR(SEARCH("x,xx",G88)))</formula>
    </cfRule>
  </conditionalFormatting>
  <conditionalFormatting sqref="G89">
    <cfRule type="containsText" dxfId="238" priority="399" stopIfTrue="1" operator="containsText" text="x,xx">
      <formula>NOT(ISERROR(SEARCH("x,xx",G89)))</formula>
    </cfRule>
  </conditionalFormatting>
  <conditionalFormatting sqref="G130">
    <cfRule type="containsText" dxfId="237" priority="392" stopIfTrue="1" operator="containsText" text="x,xx">
      <formula>NOT(ISERROR(SEARCH("x,xx",G130)))</formula>
    </cfRule>
  </conditionalFormatting>
  <conditionalFormatting sqref="B136">
    <cfRule type="containsText" dxfId="236" priority="391" stopIfTrue="1" operator="containsText" text="x,xx">
      <formula>NOT(ISERROR(SEARCH("x,xx",B136)))</formula>
    </cfRule>
  </conditionalFormatting>
  <conditionalFormatting sqref="B128">
    <cfRule type="containsText" dxfId="235" priority="382" stopIfTrue="1" operator="containsText" text="x,xx">
      <formula>NOT(ISERROR(SEARCH("x,xx",B128)))</formula>
    </cfRule>
  </conditionalFormatting>
  <conditionalFormatting sqref="B108 F108">
    <cfRule type="containsText" dxfId="234" priority="380" stopIfTrue="1" operator="containsText" text="x,xx">
      <formula>NOT(ISERROR(SEARCH("x,xx",B108)))</formula>
    </cfRule>
  </conditionalFormatting>
  <conditionalFormatting sqref="B96">
    <cfRule type="containsText" dxfId="233" priority="378" stopIfTrue="1" operator="containsText" text="x,xx">
      <formula>NOT(ISERROR(SEARCH("x,xx",B96)))</formula>
    </cfRule>
  </conditionalFormatting>
  <conditionalFormatting sqref="G31">
    <cfRule type="containsText" dxfId="232" priority="377" stopIfTrue="1" operator="containsText" text="x,xx">
      <formula>NOT(ISERROR(SEARCH("x,xx",#REF!)))</formula>
    </cfRule>
  </conditionalFormatting>
  <conditionalFormatting sqref="G143">
    <cfRule type="containsText" dxfId="231" priority="373" stopIfTrue="1" operator="containsText" text="x,xx">
      <formula>NOT(ISERROR(SEARCH("x,xx",G143)))</formula>
    </cfRule>
  </conditionalFormatting>
  <conditionalFormatting sqref="B144">
    <cfRule type="containsText" dxfId="230" priority="368" stopIfTrue="1" operator="containsText" text="x,xx">
      <formula>NOT(ISERROR(SEARCH("x,xx",B144)))</formula>
    </cfRule>
  </conditionalFormatting>
  <conditionalFormatting sqref="B153:B154">
    <cfRule type="containsText" dxfId="229" priority="364" stopIfTrue="1" operator="containsText" text="x,xx">
      <formula>NOT(ISERROR(SEARCH("x,xx",B153)))</formula>
    </cfRule>
  </conditionalFormatting>
  <conditionalFormatting sqref="F153:F154 F202">
    <cfRule type="containsText" dxfId="228" priority="361" stopIfTrue="1" operator="containsText" text="x,xx">
      <formula>NOT(ISERROR(SEARCH("x,xx",F153)))</formula>
    </cfRule>
  </conditionalFormatting>
  <conditionalFormatting sqref="B148 F148">
    <cfRule type="containsText" dxfId="227" priority="356" stopIfTrue="1" operator="containsText" text="x,xx">
      <formula>NOT(ISERROR(SEARCH("x,xx",B148)))</formula>
    </cfRule>
  </conditionalFormatting>
  <conditionalFormatting sqref="B152 F152">
    <cfRule type="containsText" dxfId="226" priority="353" stopIfTrue="1" operator="containsText" text="x,xx">
      <formula>NOT(ISERROR(SEARCH("x,xx",B152)))</formula>
    </cfRule>
  </conditionalFormatting>
  <conditionalFormatting sqref="B149 F149">
    <cfRule type="containsText" dxfId="225" priority="351" stopIfTrue="1" operator="containsText" text="x,xx">
      <formula>NOT(ISERROR(SEARCH("x,xx",B149)))</formula>
    </cfRule>
  </conditionalFormatting>
  <conditionalFormatting sqref="F150 B150">
    <cfRule type="containsText" dxfId="224" priority="350" stopIfTrue="1" operator="containsText" text="x,xx">
      <formula>NOT(ISERROR(SEARCH("x,xx",B150)))</formula>
    </cfRule>
  </conditionalFormatting>
  <conditionalFormatting sqref="B155">
    <cfRule type="containsText" dxfId="223" priority="348" stopIfTrue="1" operator="containsText" text="x,xx">
      <formula>NOT(ISERROR(SEARCH("x,xx",B155)))</formula>
    </cfRule>
  </conditionalFormatting>
  <conditionalFormatting sqref="F155">
    <cfRule type="containsText" dxfId="222" priority="347" stopIfTrue="1" operator="containsText" text="x,xx">
      <formula>NOT(ISERROR(SEARCH("x,xx",F155)))</formula>
    </cfRule>
  </conditionalFormatting>
  <conditionalFormatting sqref="B49">
    <cfRule type="containsText" dxfId="221" priority="344" stopIfTrue="1" operator="containsText" text="x,xx">
      <formula>NOT(ISERROR(SEARCH("x,xx",B49)))</formula>
    </cfRule>
  </conditionalFormatting>
  <conditionalFormatting sqref="F49">
    <cfRule type="containsText" dxfId="220" priority="343" stopIfTrue="1" operator="containsText" text="x,xx">
      <formula>NOT(ISERROR(SEARCH("x,xx",F49)))</formula>
    </cfRule>
  </conditionalFormatting>
  <conditionalFormatting sqref="G141:G142">
    <cfRule type="containsText" dxfId="219" priority="339" stopIfTrue="1" operator="containsText" text="x,xx">
      <formula>NOT(ISERROR(SEARCH("x,xx",G141)))</formula>
    </cfRule>
  </conditionalFormatting>
  <conditionalFormatting sqref="B196">
    <cfRule type="containsText" dxfId="218" priority="338" stopIfTrue="1" operator="containsText" text="x,xx">
      <formula>NOT(ISERROR(SEARCH("x,xx",B196)))</formula>
    </cfRule>
  </conditionalFormatting>
  <conditionalFormatting sqref="F196">
    <cfRule type="containsText" dxfId="217" priority="337" stopIfTrue="1" operator="containsText" text="x,xx">
      <formula>NOT(ISERROR(SEARCH("x,xx",F196)))</formula>
    </cfRule>
  </conditionalFormatting>
  <conditionalFormatting sqref="B197">
    <cfRule type="containsText" dxfId="216" priority="336" stopIfTrue="1" operator="containsText" text="x,xx">
      <formula>NOT(ISERROR(SEARCH("x,xx",B197)))</formula>
    </cfRule>
  </conditionalFormatting>
  <conditionalFormatting sqref="F197">
    <cfRule type="containsText" dxfId="215" priority="335" stopIfTrue="1" operator="containsText" text="x,xx">
      <formula>NOT(ISERROR(SEARCH("x,xx",F197)))</formula>
    </cfRule>
  </conditionalFormatting>
  <conditionalFormatting sqref="F198 B198:B199">
    <cfRule type="containsText" dxfId="214" priority="334" stopIfTrue="1" operator="containsText" text="x,xx">
      <formula>NOT(ISERROR(SEARCH("x,xx",B198)))</formula>
    </cfRule>
  </conditionalFormatting>
  <conditionalFormatting sqref="F200">
    <cfRule type="containsText" dxfId="213" priority="332" stopIfTrue="1" operator="containsText" text="x,xx">
      <formula>NOT(ISERROR(SEARCH("x,xx",F200)))</formula>
    </cfRule>
  </conditionalFormatting>
  <conditionalFormatting sqref="F199">
    <cfRule type="containsText" dxfId="212" priority="331" stopIfTrue="1" operator="containsText" text="x,xx">
      <formula>NOT(ISERROR(SEARCH("x,xx",F199)))</formula>
    </cfRule>
  </conditionalFormatting>
  <conditionalFormatting sqref="F104">
    <cfRule type="containsText" dxfId="211" priority="329" stopIfTrue="1" operator="containsText" text="x,xx">
      <formula>NOT(ISERROR(SEARCH("x,xx",F104)))</formula>
    </cfRule>
  </conditionalFormatting>
  <conditionalFormatting sqref="B104">
    <cfRule type="containsText" dxfId="210" priority="328" stopIfTrue="1" operator="containsText" text="x,xx">
      <formula>NOT(ISERROR(SEARCH("x,xx",B104)))</formula>
    </cfRule>
  </conditionalFormatting>
  <conditionalFormatting sqref="B159">
    <cfRule type="containsText" dxfId="209" priority="327" stopIfTrue="1" operator="containsText" text="x,xx">
      <formula>NOT(ISERROR(SEARCH("x,xx",B159)))</formula>
    </cfRule>
  </conditionalFormatting>
  <conditionalFormatting sqref="B160">
    <cfRule type="containsText" dxfId="208" priority="319" stopIfTrue="1" operator="containsText" text="x,xx">
      <formula>NOT(ISERROR(SEARCH("x,xx",B160)))</formula>
    </cfRule>
  </conditionalFormatting>
  <conditionalFormatting sqref="F160">
    <cfRule type="containsText" dxfId="207" priority="318" stopIfTrue="1" operator="containsText" text="x,xx">
      <formula>NOT(ISERROR(SEARCH("x,xx",F160)))</formula>
    </cfRule>
  </conditionalFormatting>
  <conditionalFormatting sqref="F161 B161">
    <cfRule type="containsText" dxfId="206" priority="317" stopIfTrue="1" operator="containsText" text="x,xx">
      <formula>NOT(ISERROR(SEARCH("x,xx",B161)))</formula>
    </cfRule>
  </conditionalFormatting>
  <conditionalFormatting sqref="G140">
    <cfRule type="containsText" dxfId="205" priority="315" stopIfTrue="1" operator="containsText" text="x,xx">
      <formula>NOT(ISERROR(SEARCH("x,xx",G140)))</formula>
    </cfRule>
  </conditionalFormatting>
  <conditionalFormatting sqref="F54">
    <cfRule type="containsText" dxfId="204" priority="299" stopIfTrue="1" operator="containsText" text="x,xx">
      <formula>NOT(ISERROR(SEARCH("x,xx",F54)))</formula>
    </cfRule>
  </conditionalFormatting>
  <conditionalFormatting sqref="B133">
    <cfRule type="containsText" dxfId="203" priority="277" stopIfTrue="1" operator="containsText" text="x,xx">
      <formula>NOT(ISERROR(SEARCH("x,xx",B133)))</formula>
    </cfRule>
  </conditionalFormatting>
  <conditionalFormatting sqref="B131">
    <cfRule type="containsText" dxfId="202" priority="276" stopIfTrue="1" operator="containsText" text="x,xx">
      <formula>NOT(ISERROR(SEARCH("x,xx",B131)))</formula>
    </cfRule>
  </conditionalFormatting>
  <conditionalFormatting sqref="B132">
    <cfRule type="containsText" dxfId="201" priority="273" stopIfTrue="1" operator="containsText" text="x,xx">
      <formula>NOT(ISERROR(SEARCH("x,xx",B132)))</formula>
    </cfRule>
  </conditionalFormatting>
  <conditionalFormatting sqref="B135">
    <cfRule type="containsText" dxfId="200" priority="271" stopIfTrue="1" operator="containsText" text="x,xx">
      <formula>NOT(ISERROR(SEARCH("x,xx",B135)))</formula>
    </cfRule>
  </conditionalFormatting>
  <conditionalFormatting sqref="B134">
    <cfRule type="containsText" dxfId="199" priority="269" stopIfTrue="1" operator="containsText" text="x,xx">
      <formula>NOT(ISERROR(SEARCH("x,xx",B134)))</formula>
    </cfRule>
  </conditionalFormatting>
  <conditionalFormatting sqref="B187 G187">
    <cfRule type="containsText" dxfId="198" priority="5294" stopIfTrue="1" operator="containsText" text="x,xx">
      <formula>NOT(ISERROR(SEARCH("x,xx",#REF!)))</formula>
    </cfRule>
  </conditionalFormatting>
  <conditionalFormatting sqref="G178:G180 B178:B183">
    <cfRule type="containsText" dxfId="197" priority="5489" stopIfTrue="1" operator="containsText" text="x,xx">
      <formula>NOT(ISERROR(SEARCH("x,xx",#REF!)))</formula>
    </cfRule>
  </conditionalFormatting>
  <conditionalFormatting sqref="B188:B189">
    <cfRule type="containsText" dxfId="196" priority="550" stopIfTrue="1" operator="containsText" text="x,xx">
      <formula>NOT(ISERROR(SEARCH("x,xx",#REF!)))</formula>
    </cfRule>
  </conditionalFormatting>
  <conditionalFormatting sqref="B170:B171 G170:G171">
    <cfRule type="containsText" dxfId="195" priority="5888" stopIfTrue="1" operator="containsText" text="x,xx">
      <formula>NOT(ISERROR(SEARCH("x,xx",#REF!)))</formula>
    </cfRule>
  </conditionalFormatting>
  <conditionalFormatting sqref="G174 B168:B169 G168:G169 G172 B172 B174">
    <cfRule type="containsText" dxfId="194" priority="5957" stopIfTrue="1" operator="containsText" text="x,xx">
      <formula>NOT(ISERROR(SEARCH("x,xx",#REF!)))</formula>
    </cfRule>
  </conditionalFormatting>
  <conditionalFormatting sqref="B176 G173 B166 G166">
    <cfRule type="containsText" dxfId="193" priority="6011" stopIfTrue="1" operator="containsText" text="x,xx">
      <formula>NOT(ISERROR(SEARCH("x,xx",#REF!)))</formula>
    </cfRule>
  </conditionalFormatting>
  <conditionalFormatting sqref="G188">
    <cfRule type="containsText" dxfId="192" priority="6130" stopIfTrue="1" operator="containsText" text="x,xx">
      <formula>NOT(ISERROR(SEARCH("x,xx",#REF!)))</formula>
    </cfRule>
  </conditionalFormatting>
  <conditionalFormatting sqref="G87">
    <cfRule type="containsText" dxfId="191" priority="426" stopIfTrue="1" operator="containsText" text="x,xx">
      <formula>NOT(ISERROR(SEARCH("x,xx",#REF!)))</formula>
    </cfRule>
  </conditionalFormatting>
  <conditionalFormatting sqref="G61 G63">
    <cfRule type="containsText" dxfId="190" priority="424" stopIfTrue="1" operator="containsText" text="x,xx">
      <formula>NOT(ISERROR(SEARCH("x,xx",#REF!)))</formula>
    </cfRule>
  </conditionalFormatting>
  <conditionalFormatting sqref="B55">
    <cfRule type="containsText" dxfId="189" priority="6421" stopIfTrue="1" operator="containsText" text="x,xx">
      <formula>NOT(ISERROR(SEARCH("x,xx",#REF!)))</formula>
    </cfRule>
  </conditionalFormatting>
  <conditionalFormatting sqref="B52 G53:G54">
    <cfRule type="containsText" dxfId="188" priority="6445" stopIfTrue="1" operator="containsText" text="x,xx">
      <formula>NOT(ISERROR(SEARCH("x,xx",#REF!)))</formula>
    </cfRule>
  </conditionalFormatting>
  <conditionalFormatting sqref="G64">
    <cfRule type="containsText" dxfId="187" priority="6573" stopIfTrue="1" operator="containsText" text="x,xx">
      <formula>NOT(ISERROR(SEARCH("x,xx",#REF!)))</formula>
    </cfRule>
  </conditionalFormatting>
  <conditionalFormatting sqref="G65 G57">
    <cfRule type="containsText" dxfId="186" priority="6637" stopIfTrue="1" operator="containsText" text="x,xx">
      <formula>NOT(ISERROR(SEARCH("x,xx",#REF!)))</formula>
    </cfRule>
  </conditionalFormatting>
  <conditionalFormatting sqref="G62">
    <cfRule type="containsText" dxfId="185" priority="6698" stopIfTrue="1" operator="containsText" text="x,xx">
      <formula>NOT(ISERROR(SEARCH("x,xx",#REF!)))</formula>
    </cfRule>
  </conditionalFormatting>
  <conditionalFormatting sqref="G60 B59 G58">
    <cfRule type="containsText" dxfId="184" priority="6727" stopIfTrue="1" operator="containsText" text="x,xx">
      <formula>NOT(ISERROR(SEARCH("x,xx",#REF!)))</formula>
    </cfRule>
  </conditionalFormatting>
  <conditionalFormatting sqref="B138">
    <cfRule type="containsText" dxfId="183" priority="6729" stopIfTrue="1" operator="containsText" text="x,xx">
      <formula>NOT(ISERROR(SEARCH("x,xx",#REF!)))</formula>
    </cfRule>
  </conditionalFormatting>
  <conditionalFormatting sqref="G56">
    <cfRule type="containsText" dxfId="182" priority="6755" stopIfTrue="1" operator="containsText" text="x,xx">
      <formula>NOT(ISERROR(SEARCH("x,xx",#REF!)))</formula>
    </cfRule>
  </conditionalFormatting>
  <conditionalFormatting sqref="B177 G175:G176 G167 B167">
    <cfRule type="containsText" dxfId="181" priority="6759" stopIfTrue="1" operator="containsText" text="x,xx">
      <formula>NOT(ISERROR(SEARCH("x,xx",#REF!)))</formula>
    </cfRule>
  </conditionalFormatting>
  <conditionalFormatting sqref="G177">
    <cfRule type="containsText" dxfId="180" priority="6763" stopIfTrue="1" operator="containsText" text="x,xx">
      <formula>NOT(ISERROR(SEARCH("x,xx",#REF!)))</formula>
    </cfRule>
  </conditionalFormatting>
  <conditionalFormatting sqref="B175 B173 B164:B165 G164:G165">
    <cfRule type="containsText" dxfId="179" priority="6776" stopIfTrue="1" operator="containsText" text="x,xx">
      <formula>NOT(ISERROR(SEARCH("x,xx",#REF!)))</formula>
    </cfRule>
  </conditionalFormatting>
  <conditionalFormatting sqref="B184:B186 G182:G186">
    <cfRule type="containsText" dxfId="178" priority="314" stopIfTrue="1" operator="containsText" text="x,xx">
      <formula>NOT(ISERROR(SEARCH("x,xx",#REF!)))</formula>
    </cfRule>
  </conditionalFormatting>
  <conditionalFormatting sqref="G181">
    <cfRule type="containsText" dxfId="177" priority="6796" stopIfTrue="1" operator="containsText" text="x,xx">
      <formula>NOT(ISERROR(SEARCH("x,xx",#REF!)))</formula>
    </cfRule>
  </conditionalFormatting>
  <conditionalFormatting sqref="G189">
    <cfRule type="containsText" dxfId="176" priority="6816" stopIfTrue="1" operator="containsText" text="x,xx">
      <formula>NOT(ISERROR(SEARCH("x,xx",#REF!)))</formula>
    </cfRule>
  </conditionalFormatting>
  <conditionalFormatting sqref="B433 B431 B450:B454 B488:B490 B492 B376 F343:F350 B332:B337 B339:B350 B370 B439:B442 B445:B446 B435">
    <cfRule type="containsText" dxfId="175" priority="265" stopIfTrue="1" operator="containsText" text="x,xx">
      <formula>NOT(ISERROR(SEARCH("x,xx",B332)))</formula>
    </cfRule>
  </conditionalFormatting>
  <conditionalFormatting sqref="B562 B564 B569 B358:B363">
    <cfRule type="containsText" dxfId="174" priority="264" stopIfTrue="1" operator="containsText" text="x,xx">
      <formula>NOT(ISERROR(SEARCH("x,xx",B358)))</formula>
    </cfRule>
  </conditionalFormatting>
  <conditionalFormatting sqref="B432">
    <cfRule type="containsText" dxfId="173" priority="261" stopIfTrue="1" operator="containsText" text="x,xx">
      <formula>NOT(ISERROR(SEARCH("x,xx",B432)))</formula>
    </cfRule>
  </conditionalFormatting>
  <conditionalFormatting sqref="B429">
    <cfRule type="containsText" dxfId="172" priority="260" stopIfTrue="1" operator="containsText" text="x,xx">
      <formula>NOT(ISERROR(SEARCH("x,xx",B429)))</formula>
    </cfRule>
  </conditionalFormatting>
  <conditionalFormatting sqref="B430">
    <cfRule type="containsText" dxfId="171" priority="259" stopIfTrue="1" operator="containsText" text="x,xx">
      <formula>NOT(ISERROR(SEARCH("x,xx",B430)))</formula>
    </cfRule>
  </conditionalFormatting>
  <conditionalFormatting sqref="B379">
    <cfRule type="containsText" dxfId="170" priority="258" stopIfTrue="1" operator="containsText" text="x,xx">
      <formula>NOT(ISERROR(SEARCH("x,xx",B379)))</formula>
    </cfRule>
  </conditionalFormatting>
  <conditionalFormatting sqref="B428">
    <cfRule type="containsText" dxfId="169" priority="256" stopIfTrue="1" operator="containsText" text="x,xx">
      <formula>NOT(ISERROR(SEARCH("x,xx",B428)))</formula>
    </cfRule>
  </conditionalFormatting>
  <conditionalFormatting sqref="B427">
    <cfRule type="containsText" dxfId="168" priority="257" stopIfTrue="1" operator="containsText" text="x,xx">
      <formula>NOT(ISERROR(SEARCH("x,xx",B427)))</formula>
    </cfRule>
  </conditionalFormatting>
  <conditionalFormatting sqref="B329">
    <cfRule type="containsText" dxfId="167" priority="255" stopIfTrue="1" operator="containsText" text="x,xx">
      <formula>NOT(ISERROR(SEARCH("x,xx",B329)))</formula>
    </cfRule>
  </conditionalFormatting>
  <conditionalFormatting sqref="F427">
    <cfRule type="containsText" dxfId="166" priority="253" stopIfTrue="1" operator="containsText" text="x,xx">
      <formula>NOT(ISERROR(SEARCH("x,xx",F427)))</formula>
    </cfRule>
  </conditionalFormatting>
  <conditionalFormatting sqref="B368:B369">
    <cfRule type="containsText" dxfId="165" priority="252" stopIfTrue="1" operator="containsText" text="x,xx">
      <formula>NOT(ISERROR(SEARCH("x,xx",B368)))</formula>
    </cfRule>
  </conditionalFormatting>
  <conditionalFormatting sqref="B367">
    <cfRule type="containsText" dxfId="164" priority="251" stopIfTrue="1" operator="containsText" text="x,xx">
      <formula>NOT(ISERROR(SEARCH("x,xx",B367)))</formula>
    </cfRule>
  </conditionalFormatting>
  <conditionalFormatting sqref="B364">
    <cfRule type="containsText" dxfId="163" priority="250" stopIfTrue="1" operator="containsText" text="x,xx">
      <formula>NOT(ISERROR(SEARCH("x,xx",B364)))</formula>
    </cfRule>
  </conditionalFormatting>
  <conditionalFormatting sqref="B365">
    <cfRule type="containsText" dxfId="162" priority="249" stopIfTrue="1" operator="containsText" text="x,xx">
      <formula>NOT(ISERROR(SEARCH("x,xx",B365)))</formula>
    </cfRule>
  </conditionalFormatting>
  <conditionalFormatting sqref="B366">
    <cfRule type="containsText" dxfId="161" priority="248" stopIfTrue="1" operator="containsText" text="x,xx">
      <formula>NOT(ISERROR(SEARCH("x,xx",B366)))</formula>
    </cfRule>
  </conditionalFormatting>
  <conditionalFormatting sqref="B491">
    <cfRule type="containsText" dxfId="160" priority="247" stopIfTrue="1" operator="containsText" text="x,xx">
      <formula>NOT(ISERROR(SEARCH("x,xx",B491)))</formula>
    </cfRule>
  </conditionalFormatting>
  <conditionalFormatting sqref="F453">
    <cfRule type="containsText" dxfId="159" priority="244" stopIfTrue="1" operator="containsText" text="x,xx">
      <formula>NOT(ISERROR(SEARCH("x,xx",F453)))</formula>
    </cfRule>
  </conditionalFormatting>
  <conditionalFormatting sqref="B456">
    <cfRule type="containsText" dxfId="158" priority="245" stopIfTrue="1" operator="containsText" text="x,xx">
      <formula>NOT(ISERROR(SEARCH("x,xx",B456)))</formula>
    </cfRule>
  </conditionalFormatting>
  <conditionalFormatting sqref="B455">
    <cfRule type="containsText" dxfId="157" priority="246" stopIfTrue="1" operator="containsText" text="x,xx">
      <formula>NOT(ISERROR(SEARCH("x,xx",#REF!)))</formula>
    </cfRule>
  </conditionalFormatting>
  <conditionalFormatting sqref="B448">
    <cfRule type="containsText" dxfId="156" priority="243" stopIfTrue="1" operator="containsText" text="x,xx">
      <formula>NOT(ISERROR(SEARCH("x,xx",B448)))</formula>
    </cfRule>
  </conditionalFormatting>
  <conditionalFormatting sqref="B437">
    <cfRule type="containsText" dxfId="155" priority="241" stopIfTrue="1" operator="containsText" text="x,xx">
      <formula>NOT(ISERROR(SEARCH("x,xx",B437)))</formula>
    </cfRule>
  </conditionalFormatting>
  <conditionalFormatting sqref="B447">
    <cfRule type="containsText" dxfId="154" priority="240" stopIfTrue="1" operator="containsText" text="x,xx">
      <formula>NOT(ISERROR(SEARCH("x,xx",B447)))</formula>
    </cfRule>
  </conditionalFormatting>
  <conditionalFormatting sqref="F437">
    <cfRule type="containsText" dxfId="153" priority="239" stopIfTrue="1" operator="containsText" text="x,xx">
      <formula>NOT(ISERROR(SEARCH("x,xx",F437)))</formula>
    </cfRule>
  </conditionalFormatting>
  <conditionalFormatting sqref="B330">
    <cfRule type="containsText" dxfId="152" priority="238" stopIfTrue="1" operator="containsText" text="x,xx">
      <formula>NOT(ISERROR(SEARCH("x,xx",B330)))</formula>
    </cfRule>
  </conditionalFormatting>
  <conditionalFormatting sqref="B565">
    <cfRule type="containsText" dxfId="151" priority="237" stopIfTrue="1" operator="containsText" text="x,xx">
      <formula>NOT(ISERROR(SEARCH("x,xx",B565)))</formula>
    </cfRule>
  </conditionalFormatting>
  <conditionalFormatting sqref="B566">
    <cfRule type="containsText" dxfId="150" priority="236" stopIfTrue="1" operator="containsText" text="x,xx">
      <formula>NOT(ISERROR(SEARCH("x,xx",B566)))</formula>
    </cfRule>
  </conditionalFormatting>
  <conditionalFormatting sqref="B563">
    <cfRule type="containsText" dxfId="149" priority="234" stopIfTrue="1" operator="containsText" text="x,xx">
      <formula>NOT(ISERROR(SEARCH("x,xx",B563)))</formula>
    </cfRule>
  </conditionalFormatting>
  <conditionalFormatting sqref="B458:B473">
    <cfRule type="containsText" dxfId="148" priority="230" stopIfTrue="1" operator="containsText" text="x,xx">
      <formula>NOT(ISERROR(SEARCH("x,xx",B458)))</formula>
    </cfRule>
  </conditionalFormatting>
  <conditionalFormatting sqref="B474:B481 B483">
    <cfRule type="containsText" dxfId="147" priority="225" stopIfTrue="1" operator="containsText" text="x,xx">
      <formula>NOT(ISERROR(SEARCH("x,xx",B474)))</formula>
    </cfRule>
  </conditionalFormatting>
  <conditionalFormatting sqref="B487 B493:B505">
    <cfRule type="containsText" dxfId="146" priority="222" stopIfTrue="1" operator="containsText" text="x,xx">
      <formula>NOT(ISERROR(SEARCH("x,xx",B487)))</formula>
    </cfRule>
  </conditionalFormatting>
  <conditionalFormatting sqref="F487 F493:F498 F500:F505">
    <cfRule type="containsText" dxfId="145" priority="223" stopIfTrue="1" operator="containsText" text="x,xx">
      <formula>NOT(ISERROR(SEARCH("x,xx",F487)))</formula>
    </cfRule>
  </conditionalFormatting>
  <conditionalFormatting sqref="B485">
    <cfRule type="containsText" dxfId="144" priority="221" stopIfTrue="1" operator="containsText" text="x,xx">
      <formula>NOT(ISERROR(SEARCH("x,xx",B485)))</formula>
    </cfRule>
  </conditionalFormatting>
  <conditionalFormatting sqref="B486">
    <cfRule type="containsText" dxfId="143" priority="220" stopIfTrue="1" operator="containsText" text="x,xx">
      <formula>NOT(ISERROR(SEARCH("x,xx",B486)))</formula>
    </cfRule>
  </conditionalFormatting>
  <conditionalFormatting sqref="F485">
    <cfRule type="containsText" dxfId="142" priority="219" stopIfTrue="1" operator="containsText" text="x,xx">
      <formula>NOT(ISERROR(SEARCH("x,xx",F485)))</formula>
    </cfRule>
  </conditionalFormatting>
  <conditionalFormatting sqref="F486">
    <cfRule type="containsText" dxfId="141" priority="218" stopIfTrue="1" operator="containsText" text="x,xx">
      <formula>NOT(ISERROR(SEARCH("x,xx",F486)))</formula>
    </cfRule>
  </conditionalFormatting>
  <conditionalFormatting sqref="F459">
    <cfRule type="containsText" dxfId="140" priority="216" stopIfTrue="1" operator="containsText" text="x,xx">
      <formula>NOT(ISERROR(SEARCH("x,xx",F459)))</formula>
    </cfRule>
  </conditionalFormatting>
  <conditionalFormatting sqref="F458">
    <cfRule type="containsText" dxfId="139" priority="215" stopIfTrue="1" operator="containsText" text="x,xx">
      <formula>NOT(ISERROR(SEARCH("x,xx",F458)))</formula>
    </cfRule>
  </conditionalFormatting>
  <conditionalFormatting sqref="B374">
    <cfRule type="containsText" dxfId="138" priority="214" stopIfTrue="1" operator="containsText" text="x,xx">
      <formula>NOT(ISERROR(SEARCH("x,xx",B374)))</formula>
    </cfRule>
  </conditionalFormatting>
  <conditionalFormatting sqref="F374">
    <cfRule type="containsText" dxfId="137" priority="212" stopIfTrue="1" operator="containsText" text="x,xx">
      <formula>NOT(ISERROR(SEARCH("x,xx",F374)))</formula>
    </cfRule>
  </conditionalFormatting>
  <conditionalFormatting sqref="F372">
    <cfRule type="containsText" dxfId="136" priority="211" stopIfTrue="1" operator="containsText" text="x,xx">
      <formula>NOT(ISERROR(SEARCH("x,xx",F372)))</formula>
    </cfRule>
  </conditionalFormatting>
  <conditionalFormatting sqref="B372">
    <cfRule type="containsText" dxfId="135" priority="210" stopIfTrue="1" operator="containsText" text="x,xx">
      <formula>NOT(ISERROR(SEARCH("x,xx",B372)))</formula>
    </cfRule>
  </conditionalFormatting>
  <conditionalFormatting sqref="B378">
    <cfRule type="containsText" dxfId="134" priority="209" stopIfTrue="1" operator="containsText" text="x,xx">
      <formula>NOT(ISERROR(SEARCH("x,xx",B378)))</formula>
    </cfRule>
  </conditionalFormatting>
  <conditionalFormatting sqref="B420:B422 B424:B425">
    <cfRule type="containsText" dxfId="133" priority="205" stopIfTrue="1" operator="containsText" text="x,xx">
      <formula>NOT(ISERROR(SEARCH("x,xx",B420)))</formula>
    </cfRule>
  </conditionalFormatting>
  <conditionalFormatting sqref="B373">
    <cfRule type="containsText" dxfId="132" priority="206" stopIfTrue="1" operator="containsText" text="x,xx">
      <formula>NOT(ISERROR(SEARCH("x,xx",B373)))</formula>
    </cfRule>
  </conditionalFormatting>
  <conditionalFormatting sqref="B423">
    <cfRule type="containsText" dxfId="131" priority="204" stopIfTrue="1" operator="containsText" text="x,xx">
      <formula>NOT(ISERROR(SEARCH("x,xx",B423)))</formula>
    </cfRule>
  </conditionalFormatting>
  <conditionalFormatting sqref="B351:B356">
    <cfRule type="containsText" dxfId="130" priority="202" stopIfTrue="1" operator="containsText" text="x,xx">
      <formula>NOT(ISERROR(SEARCH("x,xx",B351)))</formula>
    </cfRule>
  </conditionalFormatting>
  <conditionalFormatting sqref="B357 F357">
    <cfRule type="containsText" dxfId="129" priority="201" stopIfTrue="1" operator="containsText" text="x,xx">
      <formula>NOT(ISERROR(SEARCH("x,xx",B357)))</formula>
    </cfRule>
  </conditionalFormatting>
  <conditionalFormatting sqref="B338">
    <cfRule type="containsText" dxfId="128" priority="200" stopIfTrue="1" operator="containsText" text="x,xx">
      <formula>NOT(ISERROR(SEARCH("x,xx",B338)))</formula>
    </cfRule>
  </conditionalFormatting>
  <conditionalFormatting sqref="B444">
    <cfRule type="containsText" dxfId="127" priority="199" stopIfTrue="1" operator="containsText" text="x,xx">
      <formula>NOT(ISERROR(SEARCH("x,xx",B444)))</formula>
    </cfRule>
  </conditionalFormatting>
  <conditionalFormatting sqref="B438">
    <cfRule type="containsText" dxfId="126" priority="197" stopIfTrue="1" operator="containsText" text="x,xx">
      <formula>NOT(ISERROR(SEARCH("x,xx",B438)))</formula>
    </cfRule>
  </conditionalFormatting>
  <conditionalFormatting sqref="F438">
    <cfRule type="containsText" dxfId="125" priority="195" stopIfTrue="1" operator="containsText" text="x,xx">
      <formula>NOT(ISERROR(SEARCH("x,xx",F438)))</formula>
    </cfRule>
  </conditionalFormatting>
  <conditionalFormatting sqref="B443">
    <cfRule type="containsText" dxfId="124" priority="194" stopIfTrue="1" operator="containsText" text="x,xx">
      <formula>NOT(ISERROR(SEARCH("x,xx",B443)))</formula>
    </cfRule>
  </conditionalFormatting>
  <conditionalFormatting sqref="B482">
    <cfRule type="containsText" dxfId="123" priority="192" stopIfTrue="1" operator="containsText" text="x,xx">
      <formula>NOT(ISERROR(SEARCH("x,xx",B482)))</formula>
    </cfRule>
  </conditionalFormatting>
  <conditionalFormatting sqref="B398">
    <cfRule type="containsText" dxfId="122" priority="188" stopIfTrue="1" operator="containsText" text="x,xx">
      <formula>NOT(ISERROR(SEARCH("x,xx",B398)))</formula>
    </cfRule>
  </conditionalFormatting>
  <conditionalFormatting sqref="B507:B508 B511:B518">
    <cfRule type="containsText" dxfId="121" priority="185" stopIfTrue="1" operator="containsText" text="x,xx">
      <formula>NOT(ISERROR(SEARCH("x,xx",B507)))</formula>
    </cfRule>
  </conditionalFormatting>
  <conditionalFormatting sqref="B510">
    <cfRule type="containsText" dxfId="120" priority="184" stopIfTrue="1" operator="containsText" text="x,xx">
      <formula>NOT(ISERROR(SEARCH("x,xx",B510)))</formula>
    </cfRule>
  </conditionalFormatting>
  <conditionalFormatting sqref="B519">
    <cfRule type="containsText" dxfId="119" priority="182" stopIfTrue="1" operator="containsText" text="x,xx">
      <formula>NOT(ISERROR(SEARCH("x,xx",B519)))</formula>
    </cfRule>
  </conditionalFormatting>
  <conditionalFormatting sqref="B509">
    <cfRule type="containsText" dxfId="118" priority="180" stopIfTrue="1" operator="containsText" text="x,xx">
      <formula>NOT(ISERROR(SEARCH("x,xx",B509)))</formula>
    </cfRule>
  </conditionalFormatting>
  <conditionalFormatting sqref="B377">
    <cfRule type="containsText" dxfId="117" priority="177" stopIfTrue="1" operator="containsText" text="x,xx">
      <formula>NOT(ISERROR(SEARCH("x,xx",B377)))</formula>
    </cfRule>
  </conditionalFormatting>
  <conditionalFormatting sqref="B331">
    <cfRule type="containsText" dxfId="116" priority="175" stopIfTrue="1" operator="containsText" text="x,xx">
      <formula>NOT(ISERROR(SEARCH("x,xx",B331)))</formula>
    </cfRule>
  </conditionalFormatting>
  <conditionalFormatting sqref="B543">
    <cfRule type="containsText" dxfId="115" priority="147" stopIfTrue="1" operator="containsText" text="x,xx">
      <formula>NOT(ISERROR(SEARCH("x,xx",B543)))</formula>
    </cfRule>
  </conditionalFormatting>
  <conditionalFormatting sqref="B550">
    <cfRule type="containsText" dxfId="114" priority="152" stopIfTrue="1" operator="containsText" text="x,xx">
      <formula>NOT(ISERROR(SEARCH("x,xx",B550)))</formula>
    </cfRule>
  </conditionalFormatting>
  <conditionalFormatting sqref="B536:B539">
    <cfRule type="containsText" dxfId="113" priority="150" stopIfTrue="1" operator="containsText" text="x,xx">
      <formula>NOT(ISERROR(SEARCH("x,xx",B536)))</formula>
    </cfRule>
  </conditionalFormatting>
  <conditionalFormatting sqref="B535">
    <cfRule type="containsText" dxfId="112" priority="149" stopIfTrue="1" operator="containsText" text="x,xx">
      <formula>NOT(ISERROR(SEARCH("x,xx",B535)))</formula>
    </cfRule>
  </conditionalFormatting>
  <conditionalFormatting sqref="B540:B541">
    <cfRule type="containsText" dxfId="111" priority="148" stopIfTrue="1" operator="containsText" text="x,xx">
      <formula>NOT(ISERROR(SEARCH("x,xx",B540)))</formula>
    </cfRule>
  </conditionalFormatting>
  <conditionalFormatting sqref="B552">
    <cfRule type="containsText" dxfId="110" priority="146" stopIfTrue="1" operator="containsText" text="x,xx">
      <formula>NOT(ISERROR(SEARCH("x,xx",B552)))</formula>
    </cfRule>
  </conditionalFormatting>
  <conditionalFormatting sqref="B553 B556">
    <cfRule type="containsText" dxfId="109" priority="145" stopIfTrue="1" operator="containsText" text="x,xx">
      <formula>NOT(ISERROR(SEARCH("x,xx",B553)))</formula>
    </cfRule>
  </conditionalFormatting>
  <conditionalFormatting sqref="B545">
    <cfRule type="containsText" dxfId="108" priority="144" stopIfTrue="1" operator="containsText" text="x,xx">
      <formula>NOT(ISERROR(SEARCH("x,xx",B545)))</formula>
    </cfRule>
  </conditionalFormatting>
  <conditionalFormatting sqref="B555">
    <cfRule type="containsText" dxfId="107" priority="143" stopIfTrue="1" operator="containsText" text="x,xx">
      <formula>NOT(ISERROR(SEARCH("x,xx",B555)))</formula>
    </cfRule>
  </conditionalFormatting>
  <conditionalFormatting sqref="B560">
    <cfRule type="containsText" dxfId="106" priority="142" stopIfTrue="1" operator="containsText" text="x,xx">
      <formula>NOT(ISERROR(SEARCH("x,xx",B560)))</formula>
    </cfRule>
  </conditionalFormatting>
  <conditionalFormatting sqref="B557">
    <cfRule type="containsText" dxfId="105" priority="140" stopIfTrue="1" operator="containsText" text="x,xx">
      <formula>NOT(ISERROR(SEARCH("x,xx",B557)))</formula>
    </cfRule>
  </conditionalFormatting>
  <conditionalFormatting sqref="F551">
    <cfRule type="containsText" dxfId="104" priority="141" stopIfTrue="1" operator="containsText" text="x,xx">
      <formula>NOT(ISERROR(SEARCH("x,xx",F551)))</formula>
    </cfRule>
  </conditionalFormatting>
  <conditionalFormatting sqref="B530">
    <cfRule type="containsText" dxfId="103" priority="139" stopIfTrue="1" operator="containsText" text="x,xx">
      <formula>NOT(ISERROR(SEARCH("x,xx",B530)))</formula>
    </cfRule>
  </conditionalFormatting>
  <conditionalFormatting sqref="B546">
    <cfRule type="containsText" dxfId="102" priority="138" stopIfTrue="1" operator="containsText" text="x,xx">
      <formula>NOT(ISERROR(SEARCH("x,xx",B546)))</formula>
    </cfRule>
  </conditionalFormatting>
  <conditionalFormatting sqref="B544">
    <cfRule type="containsText" dxfId="101" priority="137" stopIfTrue="1" operator="containsText" text="x,xx">
      <formula>NOT(ISERROR(SEARCH("x,xx",B544)))</formula>
    </cfRule>
  </conditionalFormatting>
  <conditionalFormatting sqref="B558">
    <cfRule type="containsText" dxfId="100" priority="136" stopIfTrue="1" operator="containsText" text="x,xx">
      <formula>NOT(ISERROR(SEARCH("x,xx",B558)))</formula>
    </cfRule>
  </conditionalFormatting>
  <conditionalFormatting sqref="B559">
    <cfRule type="containsText" dxfId="99" priority="135" stopIfTrue="1" operator="containsText" text="x,xx">
      <formula>NOT(ISERROR(SEARCH("x,xx",B559)))</formula>
    </cfRule>
  </conditionalFormatting>
  <conditionalFormatting sqref="B551">
    <cfRule type="containsText" dxfId="98" priority="134" stopIfTrue="1" operator="containsText" text="x,xx">
      <formula>NOT(ISERROR(SEARCH("x,xx",B551)))</formula>
    </cfRule>
  </conditionalFormatting>
  <conditionalFormatting sqref="B554">
    <cfRule type="containsText" dxfId="97" priority="133" stopIfTrue="1" operator="containsText" text="x,xx">
      <formula>NOT(ISERROR(SEARCH("x,xx",B554)))</formula>
    </cfRule>
  </conditionalFormatting>
  <conditionalFormatting sqref="B534">
    <cfRule type="containsText" dxfId="96" priority="132" stopIfTrue="1" operator="containsText" text="x,xx">
      <formula>NOT(ISERROR(SEARCH("x,xx",B534)))</formula>
    </cfRule>
  </conditionalFormatting>
  <conditionalFormatting sqref="B567">
    <cfRule type="containsText" dxfId="95" priority="131" stopIfTrue="1" operator="containsText" text="x,xx">
      <formula>NOT(ISERROR(SEARCH("x,xx",B567)))</formula>
    </cfRule>
  </conditionalFormatting>
  <conditionalFormatting sqref="B434">
    <cfRule type="containsText" dxfId="94" priority="130" stopIfTrue="1" operator="containsText" text="x,xx">
      <formula>NOT(ISERROR(SEARCH("x,xx",B434)))</formula>
    </cfRule>
  </conditionalFormatting>
  <conditionalFormatting sqref="B295 F280 B283:B287 F287 F295 B297 F289 B289:B290 F283">
    <cfRule type="containsText" dxfId="93" priority="127" stopIfTrue="1" operator="containsText" text="x,xx">
      <formula>NOT(ISERROR(SEARCH("x,xx",B280)))</formula>
    </cfRule>
  </conditionalFormatting>
  <conditionalFormatting sqref="B280">
    <cfRule type="containsText" dxfId="92" priority="126" stopIfTrue="1" operator="containsText" text="x,xx">
      <formula>NOT(ISERROR(SEARCH("x,xx",B280)))</formula>
    </cfRule>
  </conditionalFormatting>
  <conditionalFormatting sqref="B298">
    <cfRule type="containsText" dxfId="91" priority="125" stopIfTrue="1" operator="containsText" text="x,xx">
      <formula>NOT(ISERROR(SEARCH("x,xx",B298)))</formula>
    </cfRule>
  </conditionalFormatting>
  <conditionalFormatting sqref="F298:F299 F314:F318 F322 F301">
    <cfRule type="containsText" dxfId="90" priority="124" stopIfTrue="1" operator="containsText" text="x,xx">
      <formula>NOT(ISERROR(SEARCH("x,xx",F298)))</formula>
    </cfRule>
  </conditionalFormatting>
  <conditionalFormatting sqref="B299 B314:B318 B301">
    <cfRule type="containsText" dxfId="89" priority="123" stopIfTrue="1" operator="containsText" text="x,xx">
      <formula>NOT(ISERROR(SEARCH("x,xx",B299)))</formula>
    </cfRule>
  </conditionalFormatting>
  <conditionalFormatting sqref="F324 F326">
    <cfRule type="containsText" dxfId="88" priority="122" stopIfTrue="1" operator="containsText" text="x,xx">
      <formula>NOT(ISERROR(SEARCH("x,xx",F324)))</formula>
    </cfRule>
  </conditionalFormatting>
  <conditionalFormatting sqref="B293">
    <cfRule type="containsText" dxfId="87" priority="120" stopIfTrue="1" operator="containsText" text="x,xx">
      <formula>NOT(ISERROR(SEARCH("x,xx",B293)))</formula>
    </cfRule>
  </conditionalFormatting>
  <conditionalFormatting sqref="B294">
    <cfRule type="containsText" dxfId="86" priority="119" stopIfTrue="1" operator="containsText" text="x,xx">
      <formula>NOT(ISERROR(SEARCH("x,xx",B294)))</formula>
    </cfRule>
  </conditionalFormatting>
  <conditionalFormatting sqref="F284">
    <cfRule type="containsText" dxfId="85" priority="118" stopIfTrue="1" operator="containsText" text="x,xx">
      <formula>NOT(ISERROR(SEARCH("x,xx",F284)))</formula>
    </cfRule>
  </conditionalFormatting>
  <conditionalFormatting sqref="F302">
    <cfRule type="containsText" dxfId="84" priority="117" stopIfTrue="1" operator="containsText" text="x,xx">
      <formula>NOT(ISERROR(SEARCH("x,xx",F302)))</formula>
    </cfRule>
  </conditionalFormatting>
  <conditionalFormatting sqref="F303">
    <cfRule type="containsText" dxfId="83" priority="116" stopIfTrue="1" operator="containsText" text="x,xx">
      <formula>NOT(ISERROR(SEARCH("x,xx",F303)))</formula>
    </cfRule>
  </conditionalFormatting>
  <conditionalFormatting sqref="B307">
    <cfRule type="containsText" dxfId="82" priority="115" stopIfTrue="1" operator="containsText" text="x,xx">
      <formula>NOT(ISERROR(SEARCH("x,xx",B307)))</formula>
    </cfRule>
  </conditionalFormatting>
  <conditionalFormatting sqref="B304:B306 F306">
    <cfRule type="containsText" dxfId="81" priority="114" stopIfTrue="1" operator="containsText" text="x,xx">
      <formula>NOT(ISERROR(SEARCH("x,xx",B304)))</formula>
    </cfRule>
  </conditionalFormatting>
  <conditionalFormatting sqref="B308:B309">
    <cfRule type="containsText" dxfId="80" priority="113" stopIfTrue="1" operator="containsText" text="x,xx">
      <formula>NOT(ISERROR(SEARCH("x,xx",B308)))</formula>
    </cfRule>
  </conditionalFormatting>
  <conditionalFormatting sqref="B311">
    <cfRule type="containsText" dxfId="79" priority="112" stopIfTrue="1" operator="containsText" text="x,xx">
      <formula>NOT(ISERROR(SEARCH("x,xx",B311)))</formula>
    </cfRule>
  </conditionalFormatting>
  <conditionalFormatting sqref="B292">
    <cfRule type="containsText" dxfId="78" priority="111" stopIfTrue="1" operator="containsText" text="x,xx">
      <formula>NOT(ISERROR(SEARCH("x,xx",B292)))</formula>
    </cfRule>
  </conditionalFormatting>
  <conditionalFormatting sqref="B296 F296">
    <cfRule type="containsText" dxfId="77" priority="110" stopIfTrue="1" operator="containsText" text="x,xx">
      <formula>NOT(ISERROR(SEARCH("x,xx",B296)))</formula>
    </cfRule>
  </conditionalFormatting>
  <conditionalFormatting sqref="F290:F294">
    <cfRule type="containsText" dxfId="76" priority="109" stopIfTrue="1" operator="containsText" text="x,xx">
      <formula>NOT(ISERROR(SEARCH("x,xx",F290)))</formula>
    </cfRule>
  </conditionalFormatting>
  <conditionalFormatting sqref="F297">
    <cfRule type="containsText" dxfId="75" priority="108" stopIfTrue="1" operator="containsText" text="x,xx">
      <formula>NOT(ISERROR(SEARCH("x,xx",F297)))</formula>
    </cfRule>
  </conditionalFormatting>
  <conditionalFormatting sqref="B291">
    <cfRule type="containsText" dxfId="74" priority="107" stopIfTrue="1" operator="containsText" text="x,xx">
      <formula>NOT(ISERROR(SEARCH("x,xx",B291)))</formula>
    </cfRule>
  </conditionalFormatting>
  <conditionalFormatting sqref="F311">
    <cfRule type="containsText" dxfId="73" priority="106" stopIfTrue="1" operator="containsText" text="x,xx">
      <formula>NOT(ISERROR(SEARCH("x,xx",F311)))</formula>
    </cfRule>
  </conditionalFormatting>
  <conditionalFormatting sqref="F310">
    <cfRule type="containsText" dxfId="72" priority="105" stopIfTrue="1" operator="containsText" text="x,xx">
      <formula>NOT(ISERROR(SEARCH("x,xx",F310)))</formula>
    </cfRule>
  </conditionalFormatting>
  <conditionalFormatting sqref="F288 B288">
    <cfRule type="containsText" dxfId="71" priority="104" stopIfTrue="1" operator="containsText" text="x,xx">
      <formula>NOT(ISERROR(SEARCH("x,xx",B288)))</formula>
    </cfRule>
  </conditionalFormatting>
  <conditionalFormatting sqref="F308">
    <cfRule type="containsText" dxfId="70" priority="103" stopIfTrue="1" operator="containsText" text="x,xx">
      <formula>NOT(ISERROR(SEARCH("x,xx",F308)))</formula>
    </cfRule>
  </conditionalFormatting>
  <conditionalFormatting sqref="F309">
    <cfRule type="containsText" dxfId="69" priority="102" stopIfTrue="1" operator="containsText" text="x,xx">
      <formula>NOT(ISERROR(SEARCH("x,xx",F309)))</formula>
    </cfRule>
  </conditionalFormatting>
  <conditionalFormatting sqref="B313">
    <cfRule type="containsText" dxfId="68" priority="101" stopIfTrue="1" operator="containsText" text="x,xx">
      <formula>NOT(ISERROR(SEARCH("x,xx",B313)))</formula>
    </cfRule>
  </conditionalFormatting>
  <conditionalFormatting sqref="F312:F313">
    <cfRule type="containsText" dxfId="67" priority="100" stopIfTrue="1" operator="containsText" text="x,xx">
      <formula>NOT(ISERROR(SEARCH("x,xx",F312)))</formula>
    </cfRule>
  </conditionalFormatting>
  <conditionalFormatting sqref="B312">
    <cfRule type="containsText" dxfId="66" priority="99" stopIfTrue="1" operator="containsText" text="x,xx">
      <formula>NOT(ISERROR(SEARCH("x,xx",B312)))</formula>
    </cfRule>
  </conditionalFormatting>
  <conditionalFormatting sqref="F282">
    <cfRule type="containsText" dxfId="65" priority="98" stopIfTrue="1" operator="containsText" text="x,xx">
      <formula>NOT(ISERROR(SEARCH("x,xx",F282)))</formula>
    </cfRule>
  </conditionalFormatting>
  <conditionalFormatting sqref="B282">
    <cfRule type="containsText" dxfId="64" priority="97" stopIfTrue="1" operator="containsText" text="x,xx">
      <formula>NOT(ISERROR(SEARCH("x,xx",B282)))</formula>
    </cfRule>
  </conditionalFormatting>
  <conditionalFormatting sqref="B319">
    <cfRule type="containsText" dxfId="63" priority="96" stopIfTrue="1" operator="containsText" text="x,xx">
      <formula>NOT(ISERROR(SEARCH("x,xx",B319)))</formula>
    </cfRule>
  </conditionalFormatting>
  <conditionalFormatting sqref="F319">
    <cfRule type="containsText" dxfId="62" priority="95" stopIfTrue="1" operator="containsText" text="x,xx">
      <formula>NOT(ISERROR(SEARCH("x,xx",F319)))</formula>
    </cfRule>
  </conditionalFormatting>
  <conditionalFormatting sqref="B320">
    <cfRule type="containsText" dxfId="61" priority="94" stopIfTrue="1" operator="containsText" text="x,xx">
      <formula>NOT(ISERROR(SEARCH("x,xx",B320)))</formula>
    </cfRule>
  </conditionalFormatting>
  <conditionalFormatting sqref="F320">
    <cfRule type="containsText" dxfId="60" priority="93" stopIfTrue="1" operator="containsText" text="x,xx">
      <formula>NOT(ISERROR(SEARCH("x,xx",F320)))</formula>
    </cfRule>
  </conditionalFormatting>
  <conditionalFormatting sqref="F321">
    <cfRule type="containsText" dxfId="59" priority="92" stopIfTrue="1" operator="containsText" text="x,xx">
      <formula>NOT(ISERROR(SEARCH("x,xx",F321)))</formula>
    </cfRule>
  </conditionalFormatting>
  <conditionalFormatting sqref="B321">
    <cfRule type="containsText" dxfId="58" priority="91" stopIfTrue="1" operator="containsText" text="x,xx">
      <formula>NOT(ISERROR(SEARCH("x,xx",B321)))</formula>
    </cfRule>
  </conditionalFormatting>
  <conditionalFormatting sqref="B322">
    <cfRule type="containsText" dxfId="57" priority="90" stopIfTrue="1" operator="containsText" text="x,xx">
      <formula>NOT(ISERROR(SEARCH("x,xx",B322)))</formula>
    </cfRule>
  </conditionalFormatting>
  <conditionalFormatting sqref="F281">
    <cfRule type="containsText" dxfId="56" priority="89" stopIfTrue="1" operator="containsText" text="x,xx">
      <formula>NOT(ISERROR(SEARCH("x,xx",F281)))</formula>
    </cfRule>
  </conditionalFormatting>
  <conditionalFormatting sqref="B281">
    <cfRule type="containsText" dxfId="55" priority="88" stopIfTrue="1" operator="containsText" text="x,xx">
      <formula>NOT(ISERROR(SEARCH("x,xx",B281)))</formula>
    </cfRule>
  </conditionalFormatting>
  <conditionalFormatting sqref="B208">
    <cfRule type="containsText" dxfId="54" priority="85" stopIfTrue="1" operator="containsText" text="x,xx">
      <formula>NOT(ISERROR(SEARCH("x,xx",B208)))</formula>
    </cfRule>
  </conditionalFormatting>
  <conditionalFormatting sqref="B210 B212:B220 B222 B248:B256 B258:B267 B269:B273 B275:B277">
    <cfRule type="containsText" dxfId="53" priority="83" stopIfTrue="1" operator="containsText" text="x,xx">
      <formula>NOT(ISERROR(SEARCH("x,xx",B210)))</formula>
    </cfRule>
  </conditionalFormatting>
  <conditionalFormatting sqref="B278">
    <cfRule type="containsText" dxfId="52" priority="81" stopIfTrue="1" operator="containsText" text="x,xx">
      <formula>NOT(ISERROR(SEARCH("x,xx",B278)))</formula>
    </cfRule>
  </conditionalFormatting>
  <conditionalFormatting sqref="B209">
    <cfRule type="containsText" dxfId="51" priority="78" stopIfTrue="1" operator="containsText" text="x,xx">
      <formula>NOT(ISERROR(SEARCH("x,xx",B209)))</formula>
    </cfRule>
  </conditionalFormatting>
  <conditionalFormatting sqref="B211">
    <cfRule type="containsText" dxfId="50" priority="76" stopIfTrue="1" operator="containsText" text="x,xx">
      <formula>NOT(ISERROR(SEARCH("x,xx",B211)))</formula>
    </cfRule>
  </conditionalFormatting>
  <conditionalFormatting sqref="B231">
    <cfRule type="containsText" dxfId="49" priority="63" stopIfTrue="1" operator="containsText" text="x,xx">
      <formula>NOT(ISERROR(SEARCH("x,xx",B231)))</formula>
    </cfRule>
  </conditionalFormatting>
  <conditionalFormatting sqref="B221">
    <cfRule type="containsText" dxfId="48" priority="72" stopIfTrue="1" operator="containsText" text="x,xx">
      <formula>NOT(ISERROR(SEARCH("x,xx",B221)))</formula>
    </cfRule>
  </conditionalFormatting>
  <conditionalFormatting sqref="B223">
    <cfRule type="containsText" dxfId="47" priority="70" stopIfTrue="1" operator="containsText" text="x,xx">
      <formula>NOT(ISERROR(SEARCH("x,xx",B223)))</formula>
    </cfRule>
  </conditionalFormatting>
  <conditionalFormatting sqref="B224:B226 B228:B230">
    <cfRule type="containsText" dxfId="46" priority="68" stopIfTrue="1" operator="containsText" text="x,xx">
      <formula>NOT(ISERROR(SEARCH("x,xx",B224)))</formula>
    </cfRule>
  </conditionalFormatting>
  <conditionalFormatting sqref="F224:F226 F228:F230">
    <cfRule type="containsText" dxfId="45" priority="67" stopIfTrue="1" operator="containsText" text="x,xx">
      <formula>NOT(ISERROR(SEARCH("x,xx",F224)))</formula>
    </cfRule>
  </conditionalFormatting>
  <conditionalFormatting sqref="B227">
    <cfRule type="containsText" dxfId="44" priority="65" stopIfTrue="1" operator="containsText" text="x,xx">
      <formula>NOT(ISERROR(SEARCH("x,xx",B227)))</formula>
    </cfRule>
  </conditionalFormatting>
  <conditionalFormatting sqref="B232:B246">
    <cfRule type="containsText" dxfId="43" priority="61" stopIfTrue="1" operator="containsText" text="x,xx">
      <formula>NOT(ISERROR(SEARCH("x,xx",B232)))</formula>
    </cfRule>
  </conditionalFormatting>
  <conditionalFormatting sqref="F232:F246">
    <cfRule type="containsText" dxfId="42" priority="60" stopIfTrue="1" operator="containsText" text="x,xx">
      <formula>NOT(ISERROR(SEARCH("x,xx",F232)))</formula>
    </cfRule>
  </conditionalFormatting>
  <conditionalFormatting sqref="B247">
    <cfRule type="containsText" dxfId="41" priority="58" stopIfTrue="1" operator="containsText" text="x,xx">
      <formula>NOT(ISERROR(SEARCH("x,xx",B247)))</formula>
    </cfRule>
  </conditionalFormatting>
  <conditionalFormatting sqref="B257">
    <cfRule type="containsText" dxfId="40" priority="56" stopIfTrue="1" operator="containsText" text="x,xx">
      <formula>NOT(ISERROR(SEARCH("x,xx",B257)))</formula>
    </cfRule>
  </conditionalFormatting>
  <conditionalFormatting sqref="B268">
    <cfRule type="containsText" dxfId="39" priority="54" stopIfTrue="1" operator="containsText" text="x,xx">
      <formula>NOT(ISERROR(SEARCH("x,xx",B268)))</formula>
    </cfRule>
  </conditionalFormatting>
  <conditionalFormatting sqref="B274">
    <cfRule type="containsText" dxfId="38" priority="52" stopIfTrue="1" operator="containsText" text="x,xx">
      <formula>NOT(ISERROR(SEARCH("x,xx",B274)))</formula>
    </cfRule>
  </conditionalFormatting>
  <conditionalFormatting sqref="B158">
    <cfRule type="containsText" dxfId="37" priority="50" stopIfTrue="1" operator="containsText" text="x,xx">
      <formula>NOT(ISERROR(SEARCH("x,xx",B158)))</formula>
    </cfRule>
  </conditionalFormatting>
  <conditionalFormatting sqref="F158">
    <cfRule type="containsText" dxfId="36" priority="49" stopIfTrue="1" operator="containsText" text="x,xx">
      <formula>NOT(ISERROR(SEARCH("x,xx",F158)))</formula>
    </cfRule>
  </conditionalFormatting>
  <conditionalFormatting sqref="B156:B157 F156:F157">
    <cfRule type="containsText" dxfId="35" priority="48" stopIfTrue="1" operator="containsText" text="x,xx">
      <formula>NOT(ISERROR(SEARCH("x,xx",B156)))</formula>
    </cfRule>
  </conditionalFormatting>
  <conditionalFormatting sqref="F375">
    <cfRule type="containsText" dxfId="34" priority="39" stopIfTrue="1" operator="containsText" text="x,xx">
      <formula>NOT(ISERROR(SEARCH("x,xx",F375)))</formula>
    </cfRule>
  </conditionalFormatting>
  <conditionalFormatting sqref="B375">
    <cfRule type="containsText" dxfId="33" priority="36" stopIfTrue="1" operator="containsText" text="x,xx">
      <formula>NOT(ISERROR(SEARCH("x,xx",B375)))</formula>
    </cfRule>
  </conditionalFormatting>
  <conditionalFormatting sqref="B300">
    <cfRule type="containsText" dxfId="32" priority="34" stopIfTrue="1" operator="containsText" text="x,xx">
      <formula>NOT(ISERROR(SEARCH("x,xx",B300)))</formula>
    </cfRule>
  </conditionalFormatting>
  <conditionalFormatting sqref="B323">
    <cfRule type="containsText" dxfId="31" priority="32" stopIfTrue="1" operator="containsText" text="x,xx">
      <formula>NOT(ISERROR(SEARCH("x,xx",B323)))</formula>
    </cfRule>
  </conditionalFormatting>
  <conditionalFormatting sqref="B325">
    <cfRule type="containsText" dxfId="30" priority="30" stopIfTrue="1" operator="containsText" text="x,xx">
      <formula>NOT(ISERROR(SEARCH("x,xx",B325)))</formula>
    </cfRule>
  </conditionalFormatting>
  <conditionalFormatting sqref="B371">
    <cfRule type="containsText" dxfId="29" priority="28" stopIfTrue="1" operator="containsText" text="x,xx">
      <formula>NOT(ISERROR(SEARCH("x,xx",B371)))</formula>
    </cfRule>
  </conditionalFormatting>
  <conditionalFormatting sqref="B380">
    <cfRule type="containsText" dxfId="28" priority="24" stopIfTrue="1" operator="containsText" text="x,xx">
      <formula>NOT(ISERROR(SEARCH("x,xx",B380)))</formula>
    </cfRule>
  </conditionalFormatting>
  <conditionalFormatting sqref="B419">
    <cfRule type="containsText" dxfId="27" priority="22" stopIfTrue="1" operator="containsText" text="x,xx">
      <formula>NOT(ISERROR(SEARCH("x,xx",B419)))</formula>
    </cfRule>
  </conditionalFormatting>
  <conditionalFormatting sqref="B426">
    <cfRule type="containsText" dxfId="26" priority="20" stopIfTrue="1" operator="containsText" text="x,xx">
      <formula>NOT(ISERROR(SEARCH("x,xx",B426)))</formula>
    </cfRule>
  </conditionalFormatting>
  <conditionalFormatting sqref="B436">
    <cfRule type="containsText" dxfId="25" priority="18" stopIfTrue="1" operator="containsText" text="x,xx">
      <formula>NOT(ISERROR(SEARCH("x,xx",B436)))</formula>
    </cfRule>
  </conditionalFormatting>
  <conditionalFormatting sqref="B449">
    <cfRule type="containsText" dxfId="24" priority="16" stopIfTrue="1" operator="containsText" text="x,xx">
      <formula>NOT(ISERROR(SEARCH("x,xx",B449)))</formula>
    </cfRule>
  </conditionalFormatting>
  <conditionalFormatting sqref="B457">
    <cfRule type="containsText" dxfId="23" priority="14" stopIfTrue="1" operator="containsText" text="x,xx">
      <formula>NOT(ISERROR(SEARCH("x,xx",B457)))</formula>
    </cfRule>
  </conditionalFormatting>
  <conditionalFormatting sqref="B484">
    <cfRule type="containsText" dxfId="22" priority="12" stopIfTrue="1" operator="containsText" text="x,xx">
      <formula>NOT(ISERROR(SEARCH("x,xx",B484)))</formula>
    </cfRule>
  </conditionalFormatting>
  <conditionalFormatting sqref="B506">
    <cfRule type="containsText" dxfId="21" priority="10" stopIfTrue="1" operator="containsText" text="x,xx">
      <formula>NOT(ISERROR(SEARCH("x,xx",B506)))</formula>
    </cfRule>
  </conditionalFormatting>
  <conditionalFormatting sqref="B520">
    <cfRule type="containsText" dxfId="20" priority="8" stopIfTrue="1" operator="containsText" text="x,xx">
      <formula>NOT(ISERROR(SEARCH("x,xx",B520)))</formula>
    </cfRule>
  </conditionalFormatting>
  <conditionalFormatting sqref="B529">
    <cfRule type="containsText" dxfId="19" priority="6" stopIfTrue="1" operator="containsText" text="x,xx">
      <formula>NOT(ISERROR(SEARCH("x,xx",B529)))</formula>
    </cfRule>
  </conditionalFormatting>
  <conditionalFormatting sqref="B547">
    <cfRule type="containsText" dxfId="18" priority="4" stopIfTrue="1" operator="containsText" text="x,xx">
      <formula>NOT(ISERROR(SEARCH("x,xx",B547)))</formula>
    </cfRule>
  </conditionalFormatting>
  <conditionalFormatting sqref="B561">
    <cfRule type="containsText" dxfId="17" priority="2" stopIfTrue="1" operator="containsText" text="x,xx">
      <formula>NOT(ISERROR(SEARCH("x,xx",B561)))</formula>
    </cfRule>
  </conditionalFormatting>
  <conditionalFormatting sqref="B524">
    <cfRule type="containsText" dxfId="16" priority="1" stopIfTrue="1" operator="containsText" text="x,xx">
      <formula>NOT(ISERROR(SEARCH("x,xx",B524)))</formula>
    </cfRule>
  </conditionalFormatting>
  <hyperlinks>
    <hyperlink ref="C444"/>
  </hyperlinks>
  <printOptions horizontalCentered="1"/>
  <pageMargins left="0.39370078740157483" right="0.39370078740157483" top="0.98425196850393704" bottom="0.59055118110236227" header="0.31496062992125984" footer="0.31496062992125984"/>
  <pageSetup paperSize="9" fitToHeight="0" orientation="landscape" r:id="rId1"/>
  <headerFooter>
    <oddHeader>&amp;L
&amp;G&amp;C&amp;"-,Negrito"&amp;11&amp;K03+000
&amp;K03+053UNIDADE DE ENGENHARIA&amp;R&amp;"-,Negrito"&amp;12&amp;K03+000
&amp;F</oddHeader>
    <oddFooter>&amp;R&amp;"-,Regular"&amp;9&amp;K03+039
                                              Pág. &amp;P/&amp;N</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90" stopIfTrue="1" operator="containsText" text="x,xx" id="{2FC87C7E-570A-4585-892E-B1EE53B7577C}">
            <xm:f>NOT(ISERROR(SEARCH("x,xx",'C:\Engenharia-GPOI\GPOI\ELETRICA\Planilha\Planilhas Andrea\Obras em andamento\[Ag. Três de Maio - PO.xlsx]Planilha de Orçamento (Aislan)'!#REF!)))</xm:f>
            <x14:dxf>
              <fill>
                <patternFill>
                  <bgColor theme="9" tint="0.39994506668294322"/>
                </patternFill>
              </fill>
            </x14:dxf>
          </x14:cfRule>
          <xm:sqref>B383:B384 B388:B391 F388:F391 F383:F385</xm:sqref>
        </x14:conditionalFormatting>
        <x14:conditionalFormatting xmlns:xm="http://schemas.microsoft.com/office/excel/2006/main">
          <x14:cfRule type="containsText" priority="189" stopIfTrue="1" operator="containsText" text="x,xx" id="{FD2BD634-9FC8-4F52-B06E-CAEDADFDEB5A}">
            <xm:f>NOT(ISERROR(SEARCH("x,xx",'C:\Engenharia-GPOI\GPOI\ELETRICA\Planilha\Planilhas Andrea\Obras em andamento\[Ag. Três de Maio - PO.xlsx]Planilha de Orçamento (Aislan)'!#REF!)))</xm:f>
            <x14:dxf>
              <fill>
                <patternFill>
                  <bgColor theme="9" tint="0.39994506668294322"/>
                </patternFill>
              </fill>
            </x14:dxf>
          </x14:cfRule>
          <xm:sqref>B381 F381 B396 F396 F399 B399 F407:F412 B407:B412 B414 F414</xm:sqref>
        </x14:conditionalFormatting>
        <x14:conditionalFormatting xmlns:xm="http://schemas.microsoft.com/office/excel/2006/main">
          <x14:cfRule type="containsText" priority="179" stopIfTrue="1" operator="containsText" text="x,xx" id="{F282F58E-827E-47D1-8B04-21864878FA77}">
            <xm:f>NOT(ISERROR(SEARCH("x,xx",'C:\Engenharia-GPOI\GPOI\ELETRICA\Planilha\Planilhas Andrea\Obras em andamento\[Ag. Três de Maio - PO.xlsx]Planilha de Orçamento (Aislan)'!#REF!)))</xm:f>
            <x14:dxf>
              <fill>
                <patternFill>
                  <bgColor theme="9" tint="0.39994506668294322"/>
                </patternFill>
              </fill>
            </x14:dxf>
          </x14:cfRule>
          <xm:sqref>F401:F402 B401:B402 B404:B405 F404:F405</xm:sqref>
        </x14:conditionalFormatting>
        <x14:conditionalFormatting xmlns:xm="http://schemas.microsoft.com/office/excel/2006/main">
          <x14:cfRule type="containsText" priority="174" stopIfTrue="1" operator="containsText" text="x,xx" id="{4234DBE2-3EB4-4E2B-9C26-C2909A2591EF}">
            <xm:f>NOT(ISERROR(SEARCH("x,xx",'C:\Engenharia-GPOI\GPOI\ELETRICA\Planilha\Planilhas Andrea\Obras em andamento\[Ag. Três de Maio - PO.xlsx]Planilha de Orçamento (Aislan)'!#REF!)))</xm:f>
            <x14:dxf>
              <fill>
                <patternFill>
                  <bgColor theme="9" tint="0.39994506668294322"/>
                </patternFill>
              </fill>
            </x14:dxf>
          </x14:cfRule>
          <xm:sqref>B385:B386 F386:F387</xm:sqref>
        </x14:conditionalFormatting>
        <x14:conditionalFormatting xmlns:xm="http://schemas.microsoft.com/office/excel/2006/main">
          <x14:cfRule type="containsText" priority="173" stopIfTrue="1" operator="containsText" text="x,xx" id="{E8AAD0BF-559D-4891-8430-77B6201B8CD3}">
            <xm:f>NOT(ISERROR(SEARCH("x,xx",'C:\Engenharia-GPOI\GPOI\ELETRICA\Planilha\Planilhas Andrea\Obras em andamento\[Ag. Três de Maio - PO.xlsx]Planilha de Orçamento (Aislan)'!#REF!)))</xm:f>
            <x14:dxf>
              <fill>
                <patternFill>
                  <bgColor theme="9" tint="0.39994506668294322"/>
                </patternFill>
              </fill>
            </x14:dxf>
          </x14:cfRule>
          <xm:sqref>B387</xm:sqref>
        </x14:conditionalFormatting>
        <x14:conditionalFormatting xmlns:xm="http://schemas.microsoft.com/office/excel/2006/main">
          <x14:cfRule type="containsText" priority="172" stopIfTrue="1" operator="containsText" text="x,xx" id="{723D2205-30D7-4BF2-9265-2CADE222BA83}">
            <xm:f>NOT(ISERROR(SEARCH("x,xx",'C:\Engenharia-GPOI\GPOI\ELETRICA\Planilha\Planilhas Andrea\Obras em andamento\[Ag. Três de Maio - PO.xlsx]Planilha de Orçamento (Aislan)'!#REF!)))</xm:f>
            <x14:dxf>
              <fill>
                <patternFill>
                  <bgColor theme="9" tint="0.39994506668294322"/>
                </patternFill>
              </fill>
            </x14:dxf>
          </x14:cfRule>
          <xm:sqref>B406 F406</xm:sqref>
        </x14:conditionalFormatting>
        <x14:conditionalFormatting xmlns:xm="http://schemas.microsoft.com/office/excel/2006/main">
          <x14:cfRule type="containsText" priority="171" stopIfTrue="1" operator="containsText" text="x,xx" id="{5092E7A7-0BA0-4A61-A87F-87CABBAB6350}">
            <xm:f>NOT(ISERROR(SEARCH("x,xx",'C:\Engenharia-GPOI\GPOI\ELETRICA\Planilha\Planilhas Andrea\Obras em andamento\[Ag. Três de Maio - PO.xlsx]Planilha de Orçamento (Aislan)'!#REF!)))</xm:f>
            <x14:dxf>
              <fill>
                <patternFill>
                  <bgColor theme="9" tint="0.39994506668294322"/>
                </patternFill>
              </fill>
            </x14:dxf>
          </x14:cfRule>
          <xm:sqref>B392 F392</xm:sqref>
        </x14:conditionalFormatting>
        <x14:conditionalFormatting xmlns:xm="http://schemas.microsoft.com/office/excel/2006/main">
          <x14:cfRule type="containsText" priority="170" stopIfTrue="1" operator="containsText" text="x,xx" id="{CB9BDC96-1A29-40E7-A055-E30AD2CB0277}">
            <xm:f>NOT(ISERROR(SEARCH("x,xx",'C:\Engenharia-GPOI\GPOI\ELETRICA\Planilha\Planilhas Andrea\Obras em andamento\[Ag. Três de Maio - PO.xlsx]Planilha de Orçamento (Aislan)'!#REF!)))</xm:f>
            <x14:dxf>
              <fill>
                <patternFill>
                  <bgColor theme="9" tint="0.39994506668294322"/>
                </patternFill>
              </fill>
            </x14:dxf>
          </x14:cfRule>
          <xm:sqref>B403 F403</xm:sqref>
        </x14:conditionalFormatting>
        <x14:conditionalFormatting xmlns:xm="http://schemas.microsoft.com/office/excel/2006/main">
          <x14:cfRule type="containsText" priority="169" stopIfTrue="1" operator="containsText" text="x,xx" id="{2E52331C-E8C7-49D9-89BB-2CB10AF38F3A}">
            <xm:f>NOT(ISERROR(SEARCH("x,xx",'C:\Engenharia-GPOI\GPOI\ELETRICA\Planilha\Planilhas Andrea\Obras em andamento\[Ag. Três de Maio - PO.xlsx]Planilha de Orçamento (Aislan)'!#REF!)))</xm:f>
            <x14:dxf>
              <fill>
                <patternFill>
                  <bgColor theme="9" tint="0.39994506668294322"/>
                </patternFill>
              </fill>
            </x14:dxf>
          </x14:cfRule>
          <xm:sqref>B382 F382</xm:sqref>
        </x14:conditionalFormatting>
        <x14:conditionalFormatting xmlns:xm="http://schemas.microsoft.com/office/excel/2006/main">
          <x14:cfRule type="containsText" priority="167" stopIfTrue="1" operator="containsText" text="x,xx" id="{3A1823B1-8B35-45CF-AEB1-65FA21170F8F}">
            <xm:f>NOT(ISERROR(SEARCH("x,xx",'C:\Engenharia-GPOI\GPOI\ELETRICA\Planilha\Planilhas Andrea\Obras em andamento\[Ag. Três de Maio - PO.xlsx]Planilha de Orçamento (Aislan)'!#REF!)))</xm:f>
            <x14:dxf>
              <fill>
                <patternFill>
                  <bgColor theme="9" tint="0.39994506668294322"/>
                </patternFill>
              </fill>
            </x14:dxf>
          </x14:cfRule>
          <xm:sqref>B393 F393</xm:sqref>
        </x14:conditionalFormatting>
        <x14:conditionalFormatting xmlns:xm="http://schemas.microsoft.com/office/excel/2006/main">
          <x14:cfRule type="containsText" priority="165" stopIfTrue="1" operator="containsText" text="x,xx" id="{4DA18324-2A07-4DB8-9718-E6B9958846B5}">
            <xm:f>NOT(ISERROR(SEARCH("x,xx",'C:\Engenharia-GPOI\GPOI\ELETRICA\Planilha\Planilhas Andrea\Obras em andamento\[Ag. Três de Maio - PO.xlsx]Planilha de Orçamento (Aislan)'!#REF!)))</xm:f>
            <x14:dxf>
              <fill>
                <patternFill>
                  <bgColor theme="9" tint="0.39994506668294322"/>
                </patternFill>
              </fill>
            </x14:dxf>
          </x14:cfRule>
          <xm:sqref>B394 F394</xm:sqref>
        </x14:conditionalFormatting>
        <x14:conditionalFormatting xmlns:xm="http://schemas.microsoft.com/office/excel/2006/main">
          <x14:cfRule type="containsText" priority="163" stopIfTrue="1" operator="containsText" text="x,xx" id="{50211721-4B83-45C8-A103-2C4747F9B94C}">
            <xm:f>NOT(ISERROR(SEARCH("x,xx",'C:\Engenharia-GPOI\GPOI\ELETRICA\Planilha\Planilhas Andrea\Obras em andamento\[Ag. Três de Maio - PO.xlsx]Planilha de Orçamento (Aislan)'!#REF!)))</xm:f>
            <x14:dxf>
              <fill>
                <patternFill>
                  <bgColor theme="9" tint="0.39994506668294322"/>
                </patternFill>
              </fill>
            </x14:dxf>
          </x14:cfRule>
          <xm:sqref>B397 F397</xm:sqref>
        </x14:conditionalFormatting>
        <x14:conditionalFormatting xmlns:xm="http://schemas.microsoft.com/office/excel/2006/main">
          <x14:cfRule type="containsText" priority="161" stopIfTrue="1" operator="containsText" text="x,xx" id="{8F8FDEF2-FD4C-4276-845F-AAC5A95475E3}">
            <xm:f>NOT(ISERROR(SEARCH("x,xx",'C:\Engenharia-GPOI\GPOI\ELETRICA\Planilha\Planilhas Andrea\Obras em andamento\[Ag. Três de Maio - PO.xlsx]Planilha de Orçamento (Aislan)'!#REF!)))</xm:f>
            <x14:dxf>
              <fill>
                <patternFill>
                  <bgColor theme="9" tint="0.39994506668294322"/>
                </patternFill>
              </fill>
            </x14:dxf>
          </x14:cfRule>
          <xm:sqref>B395 F395</xm:sqref>
        </x14:conditionalFormatting>
        <x14:conditionalFormatting xmlns:xm="http://schemas.microsoft.com/office/excel/2006/main">
          <x14:cfRule type="containsText" priority="159" stopIfTrue="1" operator="containsText" text="x,xx" id="{1FED8AF1-0ABC-45C0-ADB7-A66FC1DBAFB2}">
            <xm:f>NOT(ISERROR(SEARCH("x,xx",'C:\Engenharia-GPOI\GPOI\ELETRICA\Planilha\Planilhas Andrea\Obras em andamento\[Ag. Três de Maio - PO.xlsx]Planilha de Orçamento (Aislan)'!#REF!)))</xm:f>
            <x14:dxf>
              <fill>
                <patternFill>
                  <bgColor theme="9" tint="0.39994506668294322"/>
                </patternFill>
              </fill>
            </x14:dxf>
          </x14:cfRule>
          <xm:sqref>F400 B400</xm:sqref>
        </x14:conditionalFormatting>
        <x14:conditionalFormatting xmlns:xm="http://schemas.microsoft.com/office/excel/2006/main">
          <x14:cfRule type="containsText" priority="157" stopIfTrue="1" operator="containsText" text="x,xx" id="{A5230F00-24FE-4423-8535-3B5ED68E804B}">
            <xm:f>NOT(ISERROR(SEARCH("x,xx",'C:\Engenharia-GPOI\GPOI\ELETRICA\Planilha\Planilhas Andrea\Obras em andamento\[Ag. Três de Maio - PO.xlsx]Planilha de Orçamento (Aislan)'!#REF!)))</xm:f>
            <x14:dxf>
              <fill>
                <patternFill>
                  <bgColor theme="9" tint="0.39994506668294322"/>
                </patternFill>
              </fill>
            </x14:dxf>
          </x14:cfRule>
          <xm:sqref>F415:F418 B415:B418</xm:sqref>
        </x14:conditionalFormatting>
        <x14:conditionalFormatting xmlns:xm="http://schemas.microsoft.com/office/excel/2006/main">
          <x14:cfRule type="containsText" priority="155" stopIfTrue="1" operator="containsText" text="x,xx" id="{33233A1F-4ED5-4D56-B5CE-FD6171EDF08F}">
            <xm:f>NOT(ISERROR(SEARCH("x,xx",'C:\Engenharia-GPOI\GPOI\ELETRICA\Planilha\Planilhas Andrea\Obras em andamento\[Ag. Três de Maio - PO.xlsx]Planilha de Orçamento (Aislan)'!#REF!)))</xm:f>
            <x14:dxf>
              <fill>
                <patternFill>
                  <bgColor theme="9" tint="0.39994506668294322"/>
                </patternFill>
              </fill>
            </x14:dxf>
          </x14:cfRule>
          <xm:sqref>B413 F413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D19" sqref="D19"/>
    </sheetView>
  </sheetViews>
  <sheetFormatPr defaultColWidth="8.85546875" defaultRowHeight="12.75" x14ac:dyDescent="0.2"/>
  <cols>
    <col min="1" max="1" width="10.28515625" style="15" customWidth="1"/>
    <col min="2" max="2" width="6.28515625" style="15" customWidth="1"/>
    <col min="3" max="3" width="43.5703125" style="15" customWidth="1"/>
    <col min="4" max="4" width="11.140625" style="15" customWidth="1"/>
    <col min="5" max="6" width="8.85546875" style="15"/>
    <col min="7" max="7" width="31.42578125" style="15" customWidth="1"/>
    <col min="8" max="8" width="8.85546875" style="15"/>
    <col min="9" max="9" width="10.28515625" style="15" customWidth="1"/>
    <col min="10" max="16384" width="8.85546875" style="15"/>
  </cols>
  <sheetData>
    <row r="1" spans="1:8" x14ac:dyDescent="0.2">
      <c r="A1" s="14"/>
      <c r="B1" s="14"/>
      <c r="C1" s="14"/>
      <c r="D1" s="14"/>
      <c r="E1" s="1"/>
    </row>
    <row r="2" spans="1:8" x14ac:dyDescent="0.2">
      <c r="A2" s="14"/>
      <c r="B2" s="14"/>
      <c r="C2" s="14"/>
      <c r="D2" s="14"/>
      <c r="E2" s="1"/>
    </row>
    <row r="3" spans="1:8" x14ac:dyDescent="0.2">
      <c r="A3" s="14"/>
      <c r="B3" s="14"/>
      <c r="C3" s="14"/>
      <c r="D3" s="14"/>
      <c r="E3" s="1"/>
    </row>
    <row r="4" spans="1:8" ht="12.75" customHeight="1" x14ac:dyDescent="0.2">
      <c r="A4" s="16"/>
      <c r="B4" s="233" t="s">
        <v>53</v>
      </c>
      <c r="C4" s="233"/>
      <c r="D4" s="233"/>
      <c r="E4" s="1"/>
    </row>
    <row r="5" spans="1:8" s="19" customFormat="1" ht="13.5" thickBot="1" x14ac:dyDescent="0.25">
      <c r="A5" s="18"/>
      <c r="B5" s="18"/>
      <c r="C5" s="18"/>
      <c r="D5" s="18"/>
      <c r="E5" s="18"/>
    </row>
    <row r="6" spans="1:8" ht="15" x14ac:dyDescent="0.2">
      <c r="A6" s="2"/>
      <c r="B6" s="58"/>
      <c r="C6" s="59" t="s">
        <v>28</v>
      </c>
      <c r="D6" s="59"/>
      <c r="E6" s="2"/>
      <c r="F6" s="234" t="s">
        <v>52</v>
      </c>
      <c r="G6" s="234"/>
      <c r="H6" s="234"/>
    </row>
    <row r="7" spans="1:8" ht="15" x14ac:dyDescent="0.2">
      <c r="A7" s="1"/>
      <c r="B7" s="40">
        <v>1</v>
      </c>
      <c r="C7" s="44" t="s">
        <v>29</v>
      </c>
      <c r="D7" s="45">
        <v>3.5000000000000003E-2</v>
      </c>
      <c r="E7" s="1"/>
      <c r="F7" s="24" t="s">
        <v>43</v>
      </c>
      <c r="G7" s="24"/>
      <c r="H7" s="24"/>
    </row>
    <row r="8" spans="1:8" ht="15" x14ac:dyDescent="0.2">
      <c r="A8" s="1"/>
      <c r="B8" s="40">
        <v>2</v>
      </c>
      <c r="C8" s="44" t="s">
        <v>30</v>
      </c>
      <c r="D8" s="45">
        <v>8.9999999999999993E-3</v>
      </c>
      <c r="E8" s="1"/>
      <c r="F8" s="24" t="s">
        <v>44</v>
      </c>
      <c r="G8" s="24"/>
      <c r="H8" s="24"/>
    </row>
    <row r="9" spans="1:8" ht="15" x14ac:dyDescent="0.2">
      <c r="A9" s="1"/>
      <c r="B9" s="52">
        <v>3</v>
      </c>
      <c r="C9" s="56" t="s">
        <v>31</v>
      </c>
      <c r="D9" s="57">
        <v>1.26E-2</v>
      </c>
      <c r="E9" s="1"/>
      <c r="F9" s="24" t="s">
        <v>45</v>
      </c>
      <c r="G9" s="24"/>
      <c r="H9" s="24"/>
    </row>
    <row r="10" spans="1:8" ht="15" x14ac:dyDescent="0.2">
      <c r="A10" s="1"/>
      <c r="B10" s="40"/>
      <c r="C10" s="44"/>
      <c r="D10" s="60"/>
      <c r="E10" s="1"/>
      <c r="F10" s="24" t="s">
        <v>46</v>
      </c>
      <c r="G10" s="24"/>
      <c r="H10" s="24"/>
    </row>
    <row r="11" spans="1:8" ht="15" x14ac:dyDescent="0.2">
      <c r="A11" s="1"/>
      <c r="B11" s="46">
        <v>4</v>
      </c>
      <c r="C11" s="47" t="s">
        <v>32</v>
      </c>
      <c r="D11" s="48">
        <v>7.0000000000000007E-2</v>
      </c>
      <c r="E11" s="1"/>
      <c r="F11" s="24" t="s">
        <v>47</v>
      </c>
      <c r="G11" s="24"/>
      <c r="H11" s="24"/>
    </row>
    <row r="12" spans="1:8" ht="15" x14ac:dyDescent="0.2">
      <c r="A12" s="1"/>
      <c r="B12" s="43"/>
      <c r="C12" s="44"/>
      <c r="D12" s="60"/>
      <c r="E12" s="1"/>
      <c r="F12" s="25" t="s">
        <v>48</v>
      </c>
      <c r="G12" s="25"/>
      <c r="H12" s="25"/>
    </row>
    <row r="13" spans="1:8" x14ac:dyDescent="0.2">
      <c r="A13" s="1"/>
      <c r="B13" s="37">
        <v>5</v>
      </c>
      <c r="C13" s="38" t="s">
        <v>33</v>
      </c>
      <c r="D13" s="55">
        <f>SUM(D14:D17)</f>
        <v>8.6499999999999994E-2</v>
      </c>
      <c r="E13" s="1"/>
      <c r="F13" s="26"/>
      <c r="G13" s="26"/>
      <c r="H13" s="26"/>
    </row>
    <row r="14" spans="1:8" ht="14.1" customHeight="1" x14ac:dyDescent="0.2">
      <c r="A14" s="1"/>
      <c r="B14" s="49" t="s">
        <v>34</v>
      </c>
      <c r="C14" s="50" t="s">
        <v>35</v>
      </c>
      <c r="D14" s="51">
        <v>0.03</v>
      </c>
      <c r="E14" s="1"/>
      <c r="F14" s="27"/>
      <c r="G14" s="20"/>
      <c r="H14" s="20"/>
    </row>
    <row r="15" spans="1:8" x14ac:dyDescent="0.2">
      <c r="A15" s="1"/>
      <c r="B15" s="40" t="s">
        <v>36</v>
      </c>
      <c r="C15" s="41" t="s">
        <v>37</v>
      </c>
      <c r="D15" s="42">
        <v>6.4999999999999997E-3</v>
      </c>
      <c r="E15" s="1"/>
      <c r="F15" s="20"/>
      <c r="G15" s="20"/>
      <c r="H15" s="20"/>
    </row>
    <row r="16" spans="1:8" x14ac:dyDescent="0.2">
      <c r="A16" s="1"/>
      <c r="B16" s="40" t="s">
        <v>38</v>
      </c>
      <c r="C16" s="41" t="s">
        <v>39</v>
      </c>
      <c r="D16" s="42">
        <v>0.03</v>
      </c>
      <c r="E16" s="1"/>
      <c r="F16" s="20"/>
      <c r="G16" s="20"/>
      <c r="H16" s="20"/>
    </row>
    <row r="17" spans="1:10" x14ac:dyDescent="0.2">
      <c r="A17" s="1"/>
      <c r="B17" s="52" t="s">
        <v>40</v>
      </c>
      <c r="C17" s="53" t="s">
        <v>41</v>
      </c>
      <c r="D17" s="54">
        <v>0.02</v>
      </c>
      <c r="E17" s="1"/>
      <c r="F17" s="235"/>
      <c r="G17" s="235"/>
      <c r="H17" s="235"/>
    </row>
    <row r="18" spans="1:10" ht="14.1" customHeight="1" x14ac:dyDescent="0.2">
      <c r="A18" s="1"/>
      <c r="B18" s="40"/>
      <c r="C18" s="41"/>
      <c r="D18" s="61"/>
      <c r="E18" s="1"/>
      <c r="F18" s="234" t="s">
        <v>55</v>
      </c>
      <c r="G18" s="234"/>
      <c r="H18" s="234"/>
    </row>
    <row r="19" spans="1:10" x14ac:dyDescent="0.2">
      <c r="A19" s="3"/>
      <c r="B19" s="37">
        <v>6</v>
      </c>
      <c r="C19" s="38" t="s">
        <v>42</v>
      </c>
      <c r="D19" s="39">
        <v>0.01</v>
      </c>
      <c r="E19" s="3"/>
      <c r="F19" s="236" t="s">
        <v>54</v>
      </c>
      <c r="G19" s="236"/>
      <c r="H19" s="236"/>
    </row>
    <row r="20" spans="1:10" x14ac:dyDescent="0.2">
      <c r="A20" s="3"/>
      <c r="B20" s="239"/>
      <c r="C20" s="239"/>
      <c r="D20" s="239"/>
      <c r="E20" s="4"/>
      <c r="F20" s="237"/>
      <c r="G20" s="237"/>
      <c r="H20" s="237"/>
    </row>
    <row r="21" spans="1:10" ht="13.5" thickBot="1" x14ac:dyDescent="0.25">
      <c r="A21" s="3"/>
      <c r="B21" s="34"/>
      <c r="C21" s="35" t="s">
        <v>50</v>
      </c>
      <c r="D21" s="36">
        <f>(((1+D7+D8+D9)*(1+D19)*(1+D11)/(1-D13))-1)</f>
        <v>0.25</v>
      </c>
      <c r="E21" s="4"/>
      <c r="F21" s="237"/>
      <c r="G21" s="237"/>
      <c r="H21" s="237"/>
    </row>
    <row r="22" spans="1:10" x14ac:dyDescent="0.2">
      <c r="A22" s="3"/>
      <c r="D22" s="17"/>
      <c r="E22" s="5"/>
      <c r="F22" s="237"/>
      <c r="G22" s="237"/>
      <c r="H22" s="237"/>
    </row>
    <row r="23" spans="1:10" ht="13.5" thickBot="1" x14ac:dyDescent="0.25">
      <c r="A23" s="3"/>
      <c r="B23" s="33" t="s">
        <v>51</v>
      </c>
      <c r="C23" s="27"/>
      <c r="D23" s="17"/>
      <c r="E23" s="5"/>
      <c r="F23" s="237"/>
      <c r="G23" s="237"/>
      <c r="H23" s="237"/>
    </row>
    <row r="24" spans="1:10" x14ac:dyDescent="0.2">
      <c r="A24" s="3"/>
      <c r="B24" s="240" t="s">
        <v>57</v>
      </c>
      <c r="C24" s="240"/>
      <c r="D24" s="240"/>
      <c r="E24" s="5"/>
      <c r="F24" s="237"/>
      <c r="G24" s="237"/>
      <c r="H24" s="237"/>
    </row>
    <row r="25" spans="1:10" ht="13.5" thickBot="1" x14ac:dyDescent="0.25">
      <c r="B25" s="241" t="s">
        <v>56</v>
      </c>
      <c r="C25" s="241"/>
      <c r="D25" s="241"/>
      <c r="F25" s="238"/>
      <c r="G25" s="238"/>
      <c r="H25" s="238"/>
    </row>
    <row r="27" spans="1:10" x14ac:dyDescent="0.2">
      <c r="A27" s="27"/>
      <c r="B27" s="27"/>
      <c r="C27" s="27"/>
      <c r="D27" s="27"/>
      <c r="E27" s="30"/>
      <c r="F27" s="30"/>
      <c r="G27" s="30"/>
      <c r="H27" s="30"/>
      <c r="I27" s="30"/>
      <c r="J27" s="20"/>
    </row>
    <row r="28" spans="1:10" x14ac:dyDescent="0.2">
      <c r="A28" s="27"/>
      <c r="B28" s="27"/>
      <c r="C28" s="27"/>
      <c r="D28" s="27"/>
      <c r="E28" s="27"/>
      <c r="F28" s="27"/>
      <c r="G28" s="27"/>
      <c r="H28" s="27"/>
      <c r="I28" s="27"/>
    </row>
    <row r="29" spans="1:10" ht="14.45" customHeight="1" x14ac:dyDescent="0.2">
      <c r="B29" s="27"/>
      <c r="C29" s="27"/>
      <c r="D29" s="27"/>
      <c r="E29" s="21"/>
      <c r="F29" s="27"/>
      <c r="G29" s="27"/>
      <c r="H29" s="27"/>
    </row>
    <row r="30" spans="1:10" ht="15" x14ac:dyDescent="0.2">
      <c r="B30" s="27"/>
      <c r="C30" s="27"/>
      <c r="D30" s="27"/>
      <c r="E30" s="22"/>
      <c r="F30" s="27"/>
      <c r="G30" s="27"/>
      <c r="H30" s="27"/>
    </row>
    <row r="31" spans="1:10" ht="15" x14ac:dyDescent="0.2">
      <c r="B31" s="27"/>
      <c r="C31" s="27"/>
      <c r="D31" s="27"/>
      <c r="E31" s="22"/>
      <c r="F31" s="27"/>
      <c r="G31" s="27"/>
      <c r="H31" s="27"/>
    </row>
    <row r="32" spans="1:10" ht="15" x14ac:dyDescent="0.2">
      <c r="B32" s="27"/>
      <c r="C32" s="27"/>
      <c r="D32" s="27"/>
      <c r="E32" s="22"/>
      <c r="F32" s="27"/>
      <c r="G32" s="27"/>
      <c r="H32" s="27"/>
    </row>
    <row r="33" spans="2:8" ht="15" x14ac:dyDescent="0.2">
      <c r="B33" s="28"/>
      <c r="C33" s="28"/>
      <c r="D33" s="28"/>
      <c r="E33" s="29"/>
      <c r="F33" s="28"/>
      <c r="G33" s="28"/>
      <c r="H33" s="28"/>
    </row>
    <row r="34" spans="2:8" ht="15" x14ac:dyDescent="0.2">
      <c r="E34" s="22"/>
    </row>
    <row r="35" spans="2:8" ht="15" x14ac:dyDescent="0.2">
      <c r="E35" s="23"/>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headerFooter>
    <oddHeader>&amp;L
&amp;G&amp;C&amp;"-,Negrito"&amp;11&amp;K03+039
UNIDADE DE ENGENHARIA&amp;R&amp;"-,Negrito"&amp;K03+039
PROCESSO Nº. xxxxxxx/20xx</oddHeader>
    <oddFooter>&amp;R&amp;"-,Regular"&amp;9&amp;K03+039Pág. &amp;P/&amp;N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Talita Marinheiro Pereira</dc:creator>
  <cp:lastModifiedBy>JOEL SILVA GULARTE JUNIOR</cp:lastModifiedBy>
  <cp:lastPrinted>2021-10-19T18:23:39Z</cp:lastPrinted>
  <dcterms:created xsi:type="dcterms:W3CDTF">2000-05-25T11:19:14Z</dcterms:created>
  <dcterms:modified xsi:type="dcterms:W3CDTF">2021-11-26T13:30:03Z</dcterms:modified>
</cp:coreProperties>
</file>